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 D SAHOO\OneDrive\Desktop\OSHEC INFO DEPT WISE\"/>
    </mc:Choice>
  </mc:AlternateContent>
  <bookViews>
    <workbookView xWindow="32760" yWindow="32760" windowWidth="15195" windowHeight="7065" activeTab="4"/>
  </bookViews>
  <sheets>
    <sheet name="Sheet1" sheetId="1" r:id="rId1"/>
    <sheet name="Sheet2" sheetId="2" r:id="rId2"/>
    <sheet name="Sheet3" sheetId="3" r:id="rId3"/>
    <sheet name="Sheet4" sheetId="4" r:id="rId4"/>
    <sheet name="Sheet5" sheetId="5" r:id="rId5"/>
    <sheet name="Sheet6" sheetId="6" r:id="rId6"/>
  </sheets>
  <calcPr calcId="162913"/>
</workbook>
</file>

<file path=xl/calcChain.xml><?xml version="1.0" encoding="utf-8"?>
<calcChain xmlns="http://schemas.openxmlformats.org/spreadsheetml/2006/main">
  <c r="G23" i="4" l="1"/>
  <c r="F23" i="4"/>
  <c r="E23" i="4"/>
  <c r="D23" i="4"/>
  <c r="G22" i="4"/>
  <c r="F22" i="4"/>
  <c r="E22" i="4"/>
  <c r="D22" i="4"/>
  <c r="H21" i="4"/>
  <c r="H20" i="4"/>
  <c r="H19" i="4"/>
  <c r="H18" i="4"/>
  <c r="H17" i="4"/>
  <c r="H16" i="4"/>
  <c r="H15" i="4"/>
  <c r="H14" i="4"/>
  <c r="H13" i="4"/>
  <c r="H12" i="4"/>
  <c r="H11" i="4"/>
  <c r="H10" i="4"/>
  <c r="H9" i="4"/>
  <c r="H8" i="4"/>
  <c r="H7" i="4"/>
  <c r="H6" i="4"/>
  <c r="H5" i="4"/>
  <c r="H4" i="4"/>
  <c r="H3" i="4"/>
  <c r="H25" i="4" l="1"/>
  <c r="H24" i="4"/>
  <c r="H22" i="4"/>
  <c r="H23" i="4"/>
  <c r="F5" i="2"/>
  <c r="F101" i="2" s="1"/>
  <c r="F6" i="2"/>
  <c r="F8" i="2"/>
  <c r="F10" i="2"/>
  <c r="F12" i="2"/>
  <c r="F14" i="2"/>
  <c r="F16" i="2"/>
  <c r="F18" i="2"/>
  <c r="F20" i="2"/>
  <c r="F22" i="2"/>
  <c r="F24" i="2"/>
  <c r="F25" i="2"/>
  <c r="F27" i="2"/>
  <c r="F29" i="2"/>
  <c r="F31" i="2"/>
  <c r="F33" i="2"/>
  <c r="F35" i="2"/>
  <c r="F37" i="2"/>
  <c r="F39" i="2"/>
  <c r="F41" i="2"/>
  <c r="F43" i="2"/>
  <c r="F45" i="2"/>
  <c r="F47" i="2"/>
  <c r="F49" i="2"/>
  <c r="F51" i="2"/>
  <c r="F53" i="2"/>
  <c r="F54" i="2"/>
  <c r="F56" i="2"/>
  <c r="F58" i="2"/>
  <c r="F60" i="2"/>
  <c r="F62" i="2"/>
  <c r="F64" i="2"/>
  <c r="F66" i="2"/>
  <c r="F67" i="2"/>
  <c r="F69" i="2"/>
  <c r="F71" i="2"/>
  <c r="F73" i="2"/>
  <c r="F75" i="2"/>
  <c r="F77" i="2"/>
  <c r="F79" i="2"/>
  <c r="F81" i="2"/>
  <c r="F83" i="2"/>
  <c r="F85" i="2"/>
  <c r="F87" i="2"/>
  <c r="F89" i="2"/>
  <c r="F91" i="2"/>
  <c r="F93" i="2"/>
  <c r="F95" i="2"/>
  <c r="F97" i="2"/>
  <c r="F99" i="2"/>
  <c r="C101" i="2"/>
  <c r="G5" i="3"/>
  <c r="G55" i="3" s="1"/>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D55" i="3"/>
  <c r="G56" i="3" l="1"/>
  <c r="G57" i="3" s="1"/>
  <c r="F102" i="2"/>
  <c r="F103" i="2" s="1"/>
</calcChain>
</file>

<file path=xl/sharedStrings.xml><?xml version="1.0" encoding="utf-8"?>
<sst xmlns="http://schemas.openxmlformats.org/spreadsheetml/2006/main" count="383" uniqueCount="279">
  <si>
    <r>
      <t xml:space="preserve">Format for Academic Audit: Page-1
</t>
    </r>
    <r>
      <rPr>
        <b/>
        <sz val="10"/>
        <color indexed="8"/>
        <rFont val="Arial"/>
        <family val="2"/>
      </rPr>
      <t xml:space="preserve">[To be filled out by the Department under Audit only]
</t>
    </r>
    <r>
      <rPr>
        <b/>
        <sz val="14"/>
        <color indexed="10"/>
        <rFont val="Arial"/>
        <family val="2"/>
      </rPr>
      <t>Academic Session: 2022-2023</t>
    </r>
  </si>
  <si>
    <r>
      <t>Category
Choose one from the following: University/Autonomous College/College with both UG+PG programs/College with UG program only</t>
    </r>
    <r>
      <rPr>
        <sz val="11"/>
        <color indexed="8"/>
        <rFont val="Arial"/>
        <family val="2"/>
      </rPr>
      <t>.</t>
    </r>
  </si>
  <si>
    <t>Autonomous College</t>
  </si>
  <si>
    <t>2(a)</t>
  </si>
  <si>
    <t>Are you a University Teaching Department?
Yes/No</t>
  </si>
  <si>
    <t>No</t>
  </si>
  <si>
    <t>2(b)</t>
  </si>
  <si>
    <t>Name of the Department, and University.
Write 'NA,' if not applicable.</t>
  </si>
  <si>
    <t>NA</t>
  </si>
  <si>
    <t xml:space="preserve">2(c) </t>
  </si>
  <si>
    <t>Name of the Department, Name of the College, and Name of the Affiliating University
Write 'NA,' if not applicable.</t>
  </si>
  <si>
    <t>Year of establishment of the department</t>
  </si>
  <si>
    <t>Programs offered by the department</t>
  </si>
  <si>
    <t>Year of initiation of the program</t>
  </si>
  <si>
    <t>Affiliation Status</t>
  </si>
  <si>
    <t>a</t>
  </si>
  <si>
    <t>Permanent</t>
  </si>
  <si>
    <t>b</t>
  </si>
  <si>
    <t>PG</t>
  </si>
  <si>
    <t>c</t>
  </si>
  <si>
    <t>MPhil</t>
  </si>
  <si>
    <t>d</t>
  </si>
  <si>
    <t>PhD</t>
  </si>
  <si>
    <t>e</t>
  </si>
  <si>
    <t>Diploma</t>
  </si>
  <si>
    <t>f</t>
  </si>
  <si>
    <t>Certificate</t>
  </si>
  <si>
    <t>g</t>
  </si>
  <si>
    <t>Any other [You can add extra rows, if needed]</t>
  </si>
  <si>
    <r>
      <t xml:space="preserve">Format for Academic Audit: Page-2
</t>
    </r>
    <r>
      <rPr>
        <b/>
        <sz val="10"/>
        <color indexed="8"/>
        <rFont val="Arial"/>
        <family val="2"/>
      </rPr>
      <t>[To be filled out by the Department under Audit only]</t>
    </r>
    <r>
      <rPr>
        <b/>
        <sz val="18"/>
        <color indexed="8"/>
        <rFont val="Arial"/>
        <family val="2"/>
      </rPr>
      <t xml:space="preserve">
</t>
    </r>
    <r>
      <rPr>
        <b/>
        <sz val="18"/>
        <color indexed="10"/>
        <rFont val="Arial"/>
        <family val="2"/>
      </rPr>
      <t>Academic Session: 2022-2023</t>
    </r>
  </si>
  <si>
    <t>1 July 2022 to 30 June 2023</t>
  </si>
  <si>
    <t>Performance Index for Individual Department</t>
  </si>
  <si>
    <t>Criterion</t>
  </si>
  <si>
    <t>Max Score</t>
  </si>
  <si>
    <t>Actual Score</t>
  </si>
  <si>
    <t>Weightage</t>
  </si>
  <si>
    <t>Weighted Score</t>
  </si>
  <si>
    <t>Student</t>
  </si>
  <si>
    <t>Results (Average pass percentage of all programs)</t>
  </si>
  <si>
    <r>
      <t xml:space="preserve">Above 75%, for every 1% = 1; </t>
    </r>
    <r>
      <rPr>
        <sz val="11"/>
        <color indexed="8"/>
        <rFont val="Symbol"/>
        <family val="1"/>
        <charset val="2"/>
      </rPr>
      <t>£</t>
    </r>
    <r>
      <rPr>
        <sz val="11"/>
        <color indexed="8"/>
        <rFont val="Calibri"/>
        <family val="2"/>
      </rPr>
      <t>75% and up to 60%, for every 1% = 0.75;  &lt;60% and upto 45%,  for every 1% = 0.5; &lt;45% and above pass mark, for every 1% = 0.25</t>
    </r>
  </si>
  <si>
    <t xml:space="preserve">Seminars delivered </t>
  </si>
  <si>
    <t>For UG Students: 1 seminar (per student) = 2; 2 seminars = 4
For PG students: 1 seminar (per student per semester) = 2; 2 seminars = 4; 3 seminars = 6; 4 seminars = 8; &gt; 4 seminars = 10</t>
  </si>
  <si>
    <t>Project work/Field study/Internships completed</t>
  </si>
  <si>
    <r>
      <rPr>
        <sz val="11"/>
        <color indexed="8"/>
        <rFont val="Calibri"/>
        <family val="2"/>
      </rPr>
      <t xml:space="preserve">Successful completion 75-100% = 10; Between 40-74% = 5; Less than 40% = 0 </t>
    </r>
    <r>
      <rPr>
        <sz val="11"/>
        <color indexed="8"/>
        <rFont val="Calibri"/>
        <family val="2"/>
      </rPr>
      <t xml:space="preserve">
</t>
    </r>
  </si>
  <si>
    <t>Progression to higher studies [UG to PG and/or PG to PhD]</t>
  </si>
  <si>
    <t>&gt;10% = 10; Between 5 and 10% = 5; &lt;5% = 3</t>
  </si>
  <si>
    <t xml:space="preserve">Dropout </t>
  </si>
  <si>
    <t>&lt;1% = 10; Between 1 and 5% = 5; &gt;5% = 2</t>
  </si>
  <si>
    <t>PTR</t>
  </si>
  <si>
    <r>
      <t xml:space="preserve">Student Teacher Ratio (average across all disciplines) [Current]
</t>
    </r>
    <r>
      <rPr>
        <sz val="11"/>
        <color indexed="8"/>
        <rFont val="Symbol"/>
        <family val="1"/>
        <charset val="2"/>
      </rPr>
      <t>£</t>
    </r>
    <r>
      <rPr>
        <sz val="11"/>
        <color indexed="8"/>
        <rFont val="Calibri"/>
        <family val="2"/>
      </rPr>
      <t xml:space="preserve">15:1 = 10; </t>
    </r>
    <r>
      <rPr>
        <sz val="11"/>
        <color indexed="8"/>
        <rFont val="Symbol"/>
        <family val="1"/>
        <charset val="2"/>
      </rPr>
      <t>£</t>
    </r>
    <r>
      <rPr>
        <sz val="11"/>
        <color indexed="8"/>
        <rFont val="Calibri"/>
        <family val="2"/>
      </rPr>
      <t>16:1 to 50:1 = 5; &gt;50:1 = 2
(Ad-hoc/Part-time teachers/Guest teacher with at least 9 months of continuous teaching in an academic year shall be considered).</t>
    </r>
  </si>
  <si>
    <t>Achievements</t>
  </si>
  <si>
    <t>Participation in Co-curricular and Extra-curricular activities: 1st prize = 10; 2nd prize = 8; 3rd prize = 5; Participation = 2</t>
  </si>
  <si>
    <t>h</t>
  </si>
  <si>
    <t>Research fellowship/ scholarship</t>
  </si>
  <si>
    <t xml:space="preserve">RA/PDF: 1 = 10; National level fellowship [NET/GATE etc.]/ Scholarship: 1 = 8; State/ University level: 1 = 5; Research Assistant: 1 = 3 
</t>
  </si>
  <si>
    <t>i</t>
  </si>
  <si>
    <t>Number of upskilling/reskilling courses offered beyond syllabus</t>
  </si>
  <si>
    <t>1 Course = 5; ?2 Courses = 10</t>
  </si>
  <si>
    <t>Faculty</t>
  </si>
  <si>
    <t>Teaching by faculty (Number of classes taught/ total classes assigned per week)</t>
  </si>
  <si>
    <t>?80% = 10; &lt;80% up to 70% = 8; &lt;70% = 5</t>
  </si>
  <si>
    <t>Research guidance/supervision</t>
  </si>
  <si>
    <r>
      <rPr>
        <b/>
        <sz val="11"/>
        <rFont val="Calibri"/>
        <family val="2"/>
      </rPr>
      <t>Post-doctoral guidance, such as Dlitt/DSc</t>
    </r>
    <r>
      <rPr>
        <sz val="11"/>
        <rFont val="Calibri"/>
        <family val="2"/>
      </rPr>
      <t>: 1 = 12; PhD: 1 = 10; MPhil/MTech: 1 = 5; PG level: 1 = 3; UG level: 1 = 1</t>
    </r>
  </si>
  <si>
    <t>Research projects per individual teacher</t>
  </si>
  <si>
    <r>
      <t>Major [? 10.0 lakh] = 20; Minor, including OURIIP project [</t>
    </r>
    <r>
      <rPr>
        <sz val="11"/>
        <color indexed="8"/>
        <rFont val="Symbol"/>
        <family val="1"/>
        <charset val="2"/>
      </rPr>
      <t>£</t>
    </r>
    <r>
      <rPr>
        <sz val="11"/>
        <color indexed="8"/>
        <rFont val="Calibri"/>
        <family val="2"/>
      </rPr>
      <t xml:space="preserve"> 10.0 lakh] = 10</t>
    </r>
  </si>
  <si>
    <t>Publications per individual teacher</t>
  </si>
  <si>
    <t>1 Book = 20; 1 in WoS/Scopus listed journals = 20; 1 in UGC-CARE Journal other than the above = 15; 1 Chapter in Book = 10.0; 1 in ISSN Journal = 10; 1 Conference Paper in Proceedings = 5.0; 1 Others (popular article; magazine article, etc.) = 3</t>
  </si>
  <si>
    <t>Patent/Products/Copyright/Policy Document</t>
  </si>
  <si>
    <t>1 International = 10; 1 National = 8</t>
  </si>
  <si>
    <t>Seminar/Symposium, etc.  attended per individual teacher</t>
  </si>
  <si>
    <t>Papers presented in International: 1 = 5; National: 1 = 3; Attended International: 1 = 3; National: 1 = 2
International event should have at least six participants from abroad.</t>
  </si>
  <si>
    <t>Served as resource person, etc. per individual teacher</t>
  </si>
  <si>
    <t>International - Chairman/ Keynote speaker/ Co-chairman/ Invited speaker/ Resource person: 1 = 8; National - Chairman/ Keynote speaker/ Co-chairman/ Invited speaker/ Resource person: 1 = 4</t>
  </si>
  <si>
    <t>Membership in editorial board of research journals</t>
  </si>
  <si>
    <t>Editor/Associate Editor: 1 = 10; Member: 1 = 5</t>
  </si>
  <si>
    <t>Executive position in professional bodies</t>
  </si>
  <si>
    <t>President/ Vice-president/ Secretary/ Treasurer: 1 = 10; Member in the Executive Committee: 1 = 5</t>
  </si>
  <si>
    <t>j</t>
  </si>
  <si>
    <t>Membership in professional bodies</t>
  </si>
  <si>
    <t>1 Foreign = 5; 1 Indian = 3</t>
  </si>
  <si>
    <t>k</t>
  </si>
  <si>
    <t>Training program [FIP/FDP] attended</t>
  </si>
  <si>
    <t>International: 1 = 10; National: 1 = 5; RC/OP: 1 = 5</t>
  </si>
  <si>
    <t>l</t>
  </si>
  <si>
    <t>Awards/ honours</t>
  </si>
  <si>
    <t>Only by the national/state academies/ Government: 1 = 10</t>
  </si>
  <si>
    <t>m</t>
  </si>
  <si>
    <t>Administrative positions</t>
  </si>
  <si>
    <t>In the University/College: 1 = 5</t>
  </si>
  <si>
    <t>n</t>
  </si>
  <si>
    <t>Contribution to university/college examination</t>
  </si>
  <si>
    <t>Superintendent/ Asst. Superintendent: 1 = 8; Others (Paper setting/ Invigilation etc.): 1 = 5</t>
  </si>
  <si>
    <t>Infrastructure development</t>
  </si>
  <si>
    <t>Computers added to the department</t>
  </si>
  <si>
    <t>1 computer = 2</t>
  </si>
  <si>
    <t>Books including e-books added per student in the department/ library</t>
  </si>
  <si>
    <r>
      <t xml:space="preserve">&gt;20 = 20; &gt;10 up to 20 = 10; </t>
    </r>
    <r>
      <rPr>
        <sz val="11"/>
        <rFont val="Symbol"/>
        <family val="1"/>
        <charset val="2"/>
      </rPr>
      <t>£</t>
    </r>
    <r>
      <rPr>
        <sz val="11"/>
        <rFont val="Calibri"/>
        <family val="2"/>
      </rPr>
      <t>10 = 5
For Colleges [AU/PG/UG]
&gt;2 = 20; &gt;1-2 = 10; At least 1 = 5</t>
    </r>
  </si>
  <si>
    <t>Internet/WiFi/Intranet facility with coverage in the department</t>
  </si>
  <si>
    <t>Network with 5-9 PC = 5; Network with 10-19 PC = 10; Network with ?20 = 20</t>
  </si>
  <si>
    <t>Lab equipment added to the department</t>
  </si>
  <si>
    <t>Up to 2 lakh = 5; Up to 10 lakh = 10; More than 10 lakh = 20</t>
  </si>
  <si>
    <t>Smart/Semi-smart classrooms available in the department</t>
  </si>
  <si>
    <t>Up to 2 = 4; Up to 4 = 8; Up to &gt;4 = 10</t>
  </si>
  <si>
    <t>Expenditure made on other infrastructure in the department</t>
  </si>
  <si>
    <t>Up to 1 lakh = 2; Up to 5 lakh = 4; Up to or more than 10 lakh = 10</t>
  </si>
  <si>
    <t>Activity</t>
  </si>
  <si>
    <r>
      <t xml:space="preserve">Popularity of programs offered based on SAMS data </t>
    </r>
    <r>
      <rPr>
        <sz val="11"/>
        <color indexed="8"/>
        <rFont val="Calibri"/>
        <family val="2"/>
      </rPr>
      <t>[ratio of number of first preference and number of available seats]</t>
    </r>
  </si>
  <si>
    <t>Up to 1 = 5; Up to 3 = 10; &gt; 5 = 20</t>
  </si>
  <si>
    <t>Seminar/ Symposium, including Webinars, etc. organized</t>
  </si>
  <si>
    <t>International: 1 = 10; National: 1 = 7.5; State/ Regional Level: 1 = 5</t>
  </si>
  <si>
    <t>Staff Council Meeting</t>
  </si>
  <si>
    <t>1 meeting = 5</t>
  </si>
  <si>
    <t>DRC meeting [Only for U/AU]</t>
  </si>
  <si>
    <t>BoS meeting/ Syllabus revision [Only for U/AU]</t>
  </si>
  <si>
    <t>1 meeting = 5; 1 revision = 5</t>
  </si>
  <si>
    <t xml:space="preserve">Visit of peers/experts </t>
  </si>
  <si>
    <t>From Overseas: 1 visit = 10; Indian: 1 = 5</t>
  </si>
  <si>
    <t>Grants received from funding agency, other than research project of individual faculty</t>
  </si>
  <si>
    <t>Up to 5 lakh = 5;  up to 10 lakh = 10; More than 10 lakh = 30</t>
  </si>
  <si>
    <t>Department journal/ magazine/ newsletter</t>
  </si>
  <si>
    <t>1 Journal with ISSN = 10; 1 Journal without ISSN = 8; 1 Magazine = 5; 1 Newsletter = 3</t>
  </si>
  <si>
    <t>Consultancy offered</t>
  </si>
  <si>
    <t>Up to 1 lakh = 5; More than 1 lakh = 10</t>
  </si>
  <si>
    <t>Alumni association registration</t>
  </si>
  <si>
    <t>Yes = 10</t>
  </si>
  <si>
    <t>Alumni meeting</t>
  </si>
  <si>
    <t>1 meeting = 10</t>
  </si>
  <si>
    <t>Contributions from alumni</t>
  </si>
  <si>
    <t>Per each 10 thousand or part there of = 5</t>
  </si>
  <si>
    <t>Parent-teacher meeting</t>
  </si>
  <si>
    <t>1 meeting/ Year = 10</t>
  </si>
  <si>
    <t>Collaborative joint programs with other institutions [Only for U/AU]</t>
  </si>
  <si>
    <t>1 Overseas = 15; 1 National = 10; 1 State/ Regional level = 5</t>
  </si>
  <si>
    <t>o</t>
  </si>
  <si>
    <t>MoUs signed [Only for U/AU]</t>
  </si>
  <si>
    <t>1 MoU = 10; More than 1 = 20</t>
  </si>
  <si>
    <t>p</t>
  </si>
  <si>
    <t>Outreach activity, including functional NSS/NCC units etc.</t>
  </si>
  <si>
    <t>1 Program = 5</t>
  </si>
  <si>
    <t>q</t>
  </si>
  <si>
    <t>Mentor-Mentee Meetings in a Semester</t>
  </si>
  <si>
    <t>1 meeting = 10; 2 Meetings = 20; &gt;2 meetings = 30</t>
  </si>
  <si>
    <t>Maximum Possible Score</t>
  </si>
  <si>
    <t>Total Weighted Score</t>
  </si>
  <si>
    <t>Performance Index</t>
  </si>
  <si>
    <t>Signed by</t>
  </si>
  <si>
    <t>HoD of Concerned Department/
Head of the Institution</t>
  </si>
  <si>
    <t>How to compute performance index?</t>
  </si>
  <si>
    <t>Range: 0-1 [0 to 100%]</t>
  </si>
  <si>
    <r>
      <rPr>
        <b/>
        <sz val="11"/>
        <color indexed="10"/>
        <rFont val="Calibri"/>
        <family val="2"/>
      </rPr>
      <t>Step 1</t>
    </r>
    <r>
      <rPr>
        <sz val="11"/>
        <color indexed="8"/>
        <rFont val="Calibri"/>
        <family val="2"/>
      </rPr>
      <t xml:space="preserve"> 
Calculate Item wise total score:</t>
    </r>
  </si>
  <si>
    <t>Example: Student – Add the score of all items under the head student</t>
  </si>
  <si>
    <r>
      <rPr>
        <b/>
        <sz val="11"/>
        <color indexed="10"/>
        <rFont val="Calibri"/>
        <family val="2"/>
      </rPr>
      <t>Step 2</t>
    </r>
    <r>
      <rPr>
        <sz val="11"/>
        <color indexed="8"/>
        <rFont val="Calibri"/>
        <family val="2"/>
      </rPr>
      <t xml:space="preserve"> 
Calculate weighted score:</t>
    </r>
  </si>
  <si>
    <t>Weighted Score = Actual Score x Factor weight</t>
  </si>
  <si>
    <t>Example: Student weighted score = Actual Score calculated as in step 1 x 30</t>
  </si>
  <si>
    <r>
      <rPr>
        <b/>
        <sz val="11"/>
        <color indexed="10"/>
        <rFont val="Calibri"/>
        <family val="2"/>
      </rPr>
      <t xml:space="preserve">Step 3 </t>
    </r>
    <r>
      <rPr>
        <sz val="11"/>
        <color indexed="8"/>
        <rFont val="Calibri"/>
        <family val="2"/>
      </rPr>
      <t xml:space="preserve">
Add Weighted score of all the four factors,</t>
    </r>
  </si>
  <si>
    <t>i.e., Sum Student, Faculty, Infrastructure Development and Activity to get the Total Score</t>
  </si>
  <si>
    <r>
      <rPr>
        <b/>
        <sz val="11"/>
        <color indexed="10"/>
        <rFont val="Calibri"/>
        <family val="2"/>
      </rPr>
      <t>Step 4</t>
    </r>
    <r>
      <rPr>
        <sz val="11"/>
        <color indexed="8"/>
        <rFont val="Calibri"/>
        <family val="2"/>
      </rPr>
      <t xml:space="preserve">
Calculate Departmental performance index by using the following formula:</t>
    </r>
  </si>
  <si>
    <t>(Total Score / 28000) x 100</t>
  </si>
  <si>
    <t>Maximum possible score = 28000; For HEIs other than U/AU the maximum possible score = 26200</t>
  </si>
  <si>
    <t>Signed by:</t>
  </si>
  <si>
    <t xml:space="preserve">Academic Performance Auditors </t>
  </si>
  <si>
    <r>
      <t xml:space="preserve">Format for Academic Audit: Page-3
</t>
    </r>
    <r>
      <rPr>
        <b/>
        <sz val="10"/>
        <color indexed="8"/>
        <rFont val="Arial"/>
        <family val="2"/>
      </rPr>
      <t>[To be filled out by the Department under Audit only]</t>
    </r>
    <r>
      <rPr>
        <b/>
        <sz val="18"/>
        <color indexed="8"/>
        <rFont val="Arial"/>
        <family val="2"/>
      </rPr>
      <t xml:space="preserve">
</t>
    </r>
    <r>
      <rPr>
        <b/>
        <sz val="18"/>
        <color indexed="10"/>
        <rFont val="Arial"/>
        <family val="2"/>
      </rPr>
      <t>Academic Session: 2022-2023</t>
    </r>
    <r>
      <rPr>
        <b/>
        <sz val="18"/>
        <color indexed="8"/>
        <rFont val="Arial"/>
        <family val="2"/>
      </rPr>
      <t xml:space="preserve">
</t>
    </r>
  </si>
  <si>
    <t>Summary Sheet</t>
  </si>
  <si>
    <t>Results (Average percentage of all programs)</t>
  </si>
  <si>
    <t>Project work/Field study/Internship completed</t>
  </si>
  <si>
    <t>Number of skilling courses offered</t>
  </si>
  <si>
    <t>Teaching</t>
  </si>
  <si>
    <t>Research guidance</t>
  </si>
  <si>
    <t>Research projects</t>
  </si>
  <si>
    <t>Publications</t>
  </si>
  <si>
    <t>Patent/Policy document</t>
  </si>
  <si>
    <t>Seminar/ Symposium etc.  attended</t>
  </si>
  <si>
    <t>Served as resource person etc.</t>
  </si>
  <si>
    <t>Membership in editorial board</t>
  </si>
  <si>
    <t>Contribution to university examination</t>
  </si>
  <si>
    <t>Computers added/ upgraded</t>
  </si>
  <si>
    <t>Books including e-books added per student</t>
  </si>
  <si>
    <t>Internet facility</t>
  </si>
  <si>
    <t>Lab equipment added</t>
  </si>
  <si>
    <t>Smart/Semi-smart classrooms added</t>
  </si>
  <si>
    <t>Expenditure made on other infrastructure</t>
  </si>
  <si>
    <t>Popularity of programs offered</t>
  </si>
  <si>
    <t>Seminar/ Symposium etc. organized</t>
  </si>
  <si>
    <t>DRC meeting</t>
  </si>
  <si>
    <t>BoS meeting/ Syllabus revision</t>
  </si>
  <si>
    <t>Alumni registration</t>
  </si>
  <si>
    <t>Collaborative joint programs with other institutions</t>
  </si>
  <si>
    <t>MoUs signed</t>
  </si>
  <si>
    <t>Outreach activity</t>
  </si>
  <si>
    <t>Mentor-Mentee meetings</t>
  </si>
  <si>
    <t>Academic Performance Auditors</t>
  </si>
  <si>
    <r>
      <t xml:space="preserve">Format for Academic Audit: Page-4
Academic Performance Audit Score
Write Name of the HEI: </t>
    </r>
    <r>
      <rPr>
        <b/>
        <sz val="16"/>
        <color indexed="10"/>
        <rFont val="Calibri"/>
        <family val="2"/>
      </rPr>
      <t>Auto Populate</t>
    </r>
    <r>
      <rPr>
        <b/>
        <sz val="16"/>
        <color indexed="8"/>
        <rFont val="Calibri"/>
        <family val="2"/>
      </rPr>
      <t xml:space="preserve">
</t>
    </r>
    <r>
      <rPr>
        <b/>
        <sz val="16"/>
        <color indexed="10"/>
        <rFont val="Calibri"/>
        <family val="2"/>
      </rPr>
      <t xml:space="preserve">Academic Session: 2022-2023 </t>
    </r>
  </si>
  <si>
    <t>S. No.</t>
  </si>
  <si>
    <t>Department</t>
  </si>
  <si>
    <t>Student
Max. Score: 200
Weightage: 30</t>
  </si>
  <si>
    <t xml:space="preserve">Faculty
Max. Score: 400
Weightage: 30
</t>
  </si>
  <si>
    <t>Infrastructure
Max. Score: 100
Weightage: 10</t>
  </si>
  <si>
    <t>Activity
Max. Score: 300
Weightage: 30</t>
  </si>
  <si>
    <t>API</t>
  </si>
  <si>
    <t>Average</t>
  </si>
  <si>
    <t>Median</t>
  </si>
  <si>
    <t>Max</t>
  </si>
  <si>
    <t>Min</t>
  </si>
  <si>
    <t>Year of establishment</t>
  </si>
  <si>
    <t>Vision</t>
  </si>
  <si>
    <t>Mission</t>
  </si>
  <si>
    <t>SWOC Analysis</t>
  </si>
  <si>
    <t>Strength [Maximum 5]</t>
  </si>
  <si>
    <t>Weakness [Maximum 5]</t>
  </si>
  <si>
    <t>Opportunity [Maximum 5]</t>
  </si>
  <si>
    <t>Challenge [Maximum 5]</t>
  </si>
  <si>
    <t xml:space="preserve">IQAC Status
Choose from the following: (a) No IQAC; (b) IQAC Constituted, but yet to function; (c) Functional IQAC; (d) Very active IQAC
</t>
  </si>
  <si>
    <t>Status of AQAR and its publication on the Website. Yes/No</t>
  </si>
  <si>
    <t>Is IQAC conducting Internal Academic and Administrative Audit? Yes/No</t>
  </si>
  <si>
    <t>NAAC Accreditation Status
[Input CGPA with remarks]</t>
  </si>
  <si>
    <t>NIRF Rank [Input Rank with remarks]</t>
  </si>
  <si>
    <t>Any other accreditation Input accreditation grade/rank with remarks</t>
  </si>
  <si>
    <t>Benchmarks with timeline</t>
  </si>
  <si>
    <t xml:space="preserve">Finishing school </t>
  </si>
  <si>
    <t>Quality of teaching and learning</t>
  </si>
  <si>
    <t>Graduation outcome</t>
  </si>
  <si>
    <t>Research [For U/AU]</t>
  </si>
  <si>
    <t>Fund mobilization [For U/AU]</t>
  </si>
  <si>
    <t>Outreach activity [For U/AU]</t>
  </si>
  <si>
    <t>Alumni engagement in academics</t>
  </si>
  <si>
    <t>Industry knowledge partnership</t>
  </si>
  <si>
    <t>Digital footprint</t>
  </si>
  <si>
    <t>Kindly refer to the guidelines before filling out this form.</t>
  </si>
  <si>
    <t>Head of the HEI</t>
  </si>
  <si>
    <t>IQAC Coordinator/ Director</t>
  </si>
  <si>
    <r>
      <t xml:space="preserve">Format for Academic Audit: Page-6
</t>
    </r>
    <r>
      <rPr>
        <b/>
        <sz val="10"/>
        <color indexed="8"/>
        <rFont val="Arial"/>
        <family val="2"/>
      </rPr>
      <t xml:space="preserve">[To be filled out by the Auditors only]
</t>
    </r>
    <r>
      <rPr>
        <b/>
        <sz val="16"/>
        <color indexed="10"/>
        <rFont val="Arial"/>
        <family val="2"/>
      </rPr>
      <t>Academic Session: 2022-2023</t>
    </r>
  </si>
  <si>
    <t>Observations of Academic Performance Auditors and Task Assignment</t>
  </si>
  <si>
    <t>Adequacy of SWOC  [in about 100-150 words]</t>
  </si>
  <si>
    <t>Performance Index  [in about 100-150 words]</t>
  </si>
  <si>
    <t>Benchmarks and timeline  [in about 100-150 words]</t>
  </si>
  <si>
    <t>Performance of library [in about 100-150 words]</t>
  </si>
  <si>
    <t>Functioning of IQAC [in about 100-150 words]</t>
  </si>
  <si>
    <t>About the Website and Digital Footprint of the HEI [in about 100-150 words]</t>
  </si>
  <si>
    <t>Status of examination and confidential section [in about 100-150 words]</t>
  </si>
  <si>
    <t>Status of sports and games [in about 100-150 words]</t>
  </si>
  <si>
    <t>Status of other central facilities, if any [in about 100-150 words]</t>
  </si>
  <si>
    <t>Status of NCC/NSS/YRC/Rovers and Rangers/Others, if any [in about 100-150 words]</t>
  </si>
  <si>
    <t>Task assignment [Up to 10 bullet points]</t>
  </si>
  <si>
    <t>Detailed Report [No word restriction]</t>
  </si>
  <si>
    <t>Kindly refer to the guidelines before writing the report.</t>
  </si>
  <si>
    <r>
      <t xml:space="preserve">Signed by: </t>
    </r>
    <r>
      <rPr>
        <sz val="10"/>
        <color indexed="30"/>
        <rFont val="Arial"/>
        <family val="2"/>
      </rPr>
      <t>Academic Performance Auditors</t>
    </r>
  </si>
  <si>
    <t>Department of History, Nayagarah Autonomous College, Utkal University</t>
  </si>
  <si>
    <t>BA HISTORY</t>
  </si>
  <si>
    <t>UG ECONOMICS</t>
  </si>
  <si>
    <t>UG EDUCATION</t>
  </si>
  <si>
    <t>UG ENGLISH</t>
  </si>
  <si>
    <t>UG HISTORY</t>
  </si>
  <si>
    <t>UG  &amp; PG ODIA</t>
  </si>
  <si>
    <t>UG PHLOSOPHY</t>
  </si>
  <si>
    <t>UG POLITICAL SCIENCE</t>
  </si>
  <si>
    <t>UG PSYCHOLOGY</t>
  </si>
  <si>
    <t>UG SANSKRIT</t>
  </si>
  <si>
    <t>UG SOCIOLOGY &amp; MSW</t>
  </si>
  <si>
    <t xml:space="preserve">UG &amp; PG COMMERCE </t>
  </si>
  <si>
    <t>UG BOTANY</t>
  </si>
  <si>
    <t>UG CHEMISTRY</t>
  </si>
  <si>
    <t>UG COMPUTER SCIENCE</t>
  </si>
  <si>
    <t>UG INF TECH &amp; MGT</t>
  </si>
  <si>
    <t>UG ELECTRONICS</t>
  </si>
  <si>
    <t>UG PHYSICS</t>
  </si>
  <si>
    <t>UG MATHEMATICS</t>
  </si>
  <si>
    <t>UG ZOOLOGY</t>
  </si>
  <si>
    <r>
      <t xml:space="preserve">Format for Academic Audit: Page-5
</t>
    </r>
    <r>
      <rPr>
        <b/>
        <sz val="10"/>
        <color indexed="8"/>
        <rFont val="Arial"/>
        <family val="2"/>
      </rPr>
      <t>[To be filled out by the Head of the HEI, or IQAC only]</t>
    </r>
    <r>
      <rPr>
        <b/>
        <sz val="18"/>
        <color indexed="8"/>
        <rFont val="Arial"/>
        <family val="2"/>
      </rPr>
      <t xml:space="preserve">
</t>
    </r>
    <r>
      <rPr>
        <b/>
        <sz val="18"/>
        <color indexed="10"/>
        <rFont val="Arial"/>
        <family val="2"/>
      </rPr>
      <t>Academic Session: 2022-2023</t>
    </r>
  </si>
  <si>
    <t>To become a nationally recognised educational institute by fostering intellectual and creative accomplishments of its faculty, staff and students.
Promoting a caring academic environment where individuals are transformed through education and values.</t>
  </si>
  <si>
    <t>Moulding students morally upright, academically employable and socially responsible.
Making staffs ethically strong.
Shaping stakeholders socially committed.</t>
  </si>
  <si>
    <t>1. Good connectivity for its central location. 
2. It is one among few institutions with a sprawling area of 104 acres.
3. Incentives to students excelling in sports, literature through different clubs.
4. Clean Eco-friendly campus with a model herbs-gard</t>
  </si>
  <si>
    <t xml:space="preserve">1. Limited Collaborations with Research institutions and industry.
2. Less number of Publication of papers in Scopus Indexed / Web of Science journals and filing of patents.
3. Getting research grants or projects from external funding agencies.
</t>
  </si>
  <si>
    <t xml:space="preserve">1. Demand and utilise more funds from agencies like UGC in emerging infrastructural needs and to integrate technology into education.
2. To float more useful and revenue generating courses.
3. Expand research activities to address the needs of our nation </t>
  </si>
  <si>
    <t xml:space="preserve">1. Utilising international academic resources including faculties of repute for intellectual progress.
2. Adding more skill-based courses/programs to the existing traditional programmes and to train and transform students to attract recruiters..
</t>
  </si>
  <si>
    <t>Functional IQAC</t>
  </si>
  <si>
    <t>YES</t>
  </si>
  <si>
    <t>B++</t>
  </si>
  <si>
    <t>2.97 CGPA</t>
  </si>
  <si>
    <t>Valid upto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</si>
</sst>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9" x14ac:knownFonts="1">
    <font>
      <sz val="10"/>
      <color rgb="FF000000"/>
      <name val="Arial"/>
      <family val="2"/>
    </font>
    <font>
      <sz val="11"/>
      <color indexed="8"/>
      <name val="Calibri"/>
      <family val="2"/>
    </font>
    <font>
      <b/>
      <sz val="10"/>
      <color indexed="8"/>
      <name val="Arial"/>
      <family val="2"/>
    </font>
    <font>
      <sz val="10"/>
      <color indexed="8"/>
      <name val="Arial"/>
      <family val="2"/>
    </font>
    <font>
      <sz val="11"/>
      <color indexed="8"/>
      <name val="Calibri"/>
      <family val="2"/>
    </font>
    <font>
      <b/>
      <sz val="11"/>
      <color indexed="10"/>
      <name val="Calibri"/>
      <family val="2"/>
    </font>
    <font>
      <b/>
      <sz val="11"/>
      <color indexed="8"/>
      <name val="Calibri"/>
      <family val="2"/>
    </font>
    <font>
      <sz val="11"/>
      <color indexed="10"/>
      <name val="Calibri"/>
      <family val="2"/>
    </font>
    <font>
      <b/>
      <sz val="16"/>
      <color indexed="8"/>
      <name val="Calibri"/>
      <family val="2"/>
    </font>
    <font>
      <b/>
      <sz val="14"/>
      <color indexed="8"/>
      <name val="Calibri"/>
      <family val="2"/>
    </font>
    <font>
      <b/>
      <sz val="12"/>
      <color indexed="8"/>
      <name val="Calibri"/>
      <family val="2"/>
    </font>
    <font>
      <sz val="12"/>
      <color indexed="8"/>
      <name val="Times New Roman"/>
      <family val="1"/>
    </font>
    <font>
      <sz val="11"/>
      <color indexed="8"/>
      <name val="Times New Roman"/>
      <family val="1"/>
    </font>
    <font>
      <b/>
      <sz val="11"/>
      <color indexed="8"/>
      <name val="Calibri"/>
      <family val="2"/>
    </font>
    <font>
      <sz val="10"/>
      <color indexed="12"/>
      <name val="Arial"/>
      <family val="2"/>
    </font>
    <font>
      <sz val="10"/>
      <color indexed="8"/>
      <name val="Arial"/>
      <family val="2"/>
    </font>
    <font>
      <b/>
      <sz val="11"/>
      <color indexed="8"/>
      <name val="Calibri"/>
      <family val="2"/>
    </font>
    <font>
      <b/>
      <sz val="11"/>
      <name val="Calibri"/>
      <family val="2"/>
    </font>
    <font>
      <sz val="11"/>
      <name val="Calibri"/>
      <family val="2"/>
    </font>
    <font>
      <b/>
      <sz val="10"/>
      <color indexed="8"/>
      <name val="Calibri"/>
      <family val="2"/>
    </font>
    <font>
      <sz val="10"/>
      <color indexed="8"/>
      <name val="Arial"/>
      <family val="2"/>
    </font>
    <font>
      <b/>
      <sz val="18"/>
      <color indexed="8"/>
      <name val="Arial"/>
      <family val="2"/>
    </font>
    <font>
      <b/>
      <sz val="10"/>
      <color indexed="10"/>
      <name val="Arial"/>
      <family val="2"/>
    </font>
    <font>
      <b/>
      <sz val="10"/>
      <color indexed="8"/>
      <name val="Arial"/>
      <family val="2"/>
    </font>
    <font>
      <sz val="10"/>
      <color indexed="8"/>
      <name val="Calibri"/>
      <family val="2"/>
    </font>
    <font>
      <b/>
      <sz val="14"/>
      <color indexed="10"/>
      <name val="Arial"/>
      <family val="2"/>
    </font>
    <font>
      <b/>
      <sz val="18"/>
      <color indexed="10"/>
      <name val="Arial"/>
      <family val="2"/>
    </font>
    <font>
      <b/>
      <sz val="16"/>
      <color indexed="10"/>
      <name val="Calibri"/>
      <family val="2"/>
    </font>
    <font>
      <b/>
      <sz val="16"/>
      <color indexed="10"/>
      <name val="Arial"/>
      <family val="2"/>
    </font>
    <font>
      <sz val="11"/>
      <color indexed="8"/>
      <name val="Symbol"/>
      <family val="1"/>
      <charset val="2"/>
    </font>
    <font>
      <sz val="11"/>
      <name val="Symbol"/>
      <family val="1"/>
      <charset val="2"/>
    </font>
    <font>
      <sz val="10"/>
      <color indexed="10"/>
      <name val="Arial"/>
      <family val="2"/>
    </font>
    <font>
      <b/>
      <sz val="10"/>
      <color indexed="8"/>
      <name val="Arial"/>
      <family val="2"/>
    </font>
    <font>
      <sz val="11"/>
      <color indexed="8"/>
      <name val="Arial"/>
      <family val="2"/>
    </font>
    <font>
      <b/>
      <sz val="10"/>
      <color indexed="30"/>
      <name val="Calibri"/>
      <family val="2"/>
    </font>
    <font>
      <b/>
      <sz val="11"/>
      <color indexed="10"/>
      <name val="Calibri"/>
      <family val="2"/>
    </font>
    <font>
      <sz val="10"/>
      <color indexed="30"/>
      <name val="Arial"/>
      <family val="2"/>
    </font>
    <font>
      <sz val="11"/>
      <color theme="1"/>
      <name val="Calibri"/>
      <family val="2"/>
      <scheme val="minor"/>
    </font>
    <font>
      <b/>
      <sz val="11"/>
      <color indexed="8"/>
      <name val="Arial"/>
      <family val="2"/>
    </font>
  </fonts>
  <fills count="10">
    <fill>
      <patternFill patternType="none"/>
    </fill>
    <fill>
      <patternFill patternType="gray125"/>
    </fill>
    <fill>
      <patternFill patternType="solid">
        <fgColor indexed="22"/>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2"/>
        <bgColor indexed="64"/>
      </patternFill>
    </fill>
    <fill>
      <patternFill patternType="solid">
        <fgColor indexed="13"/>
      </patternFill>
    </fill>
    <fill>
      <patternFill patternType="solid">
        <fgColor indexed="9"/>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37" fillId="0" borderId="0"/>
    <xf numFmtId="0" fontId="37" fillId="0" borderId="0"/>
  </cellStyleXfs>
  <cellXfs count="200">
    <xf numFmtId="0" fontId="0" fillId="0" borderId="0" xfId="0"/>
    <xf numFmtId="0" fontId="4" fillId="0" borderId="0" xfId="0" applyFont="1" applyAlignment="1">
      <alignment wrapText="1"/>
    </xf>
    <xf numFmtId="0" fontId="6" fillId="0" borderId="0" xfId="0" applyFont="1" applyAlignment="1"/>
    <xf numFmtId="0" fontId="6" fillId="0" borderId="0" xfId="0" applyFont="1" applyFill="1" applyAlignment="1"/>
    <xf numFmtId="0" fontId="4" fillId="0" borderId="0" xfId="0" applyFont="1" applyFill="1" applyAlignment="1">
      <alignment vertical="top"/>
    </xf>
    <xf numFmtId="0" fontId="4" fillId="0" borderId="0" xfId="0" applyFont="1" applyFill="1" applyAlignment="1"/>
    <xf numFmtId="0" fontId="11" fillId="0" borderId="0" xfId="0" applyFont="1" applyFill="1" applyAlignment="1"/>
    <xf numFmtId="0" fontId="12" fillId="0" borderId="0" xfId="0" applyFont="1" applyFill="1" applyAlignment="1"/>
    <xf numFmtId="0" fontId="6" fillId="0" borderId="0" xfId="0" applyFont="1" applyFill="1" applyAlignment="1">
      <alignment vertical="top"/>
    </xf>
    <xf numFmtId="0" fontId="0" fillId="0" borderId="1" xfId="0" applyBorder="1"/>
    <xf numFmtId="0" fontId="6" fillId="0" borderId="1" xfId="0" applyFont="1" applyBorder="1" applyAlignment="1">
      <alignment vertical="top" wrapText="1"/>
    </xf>
    <xf numFmtId="0" fontId="6" fillId="4" borderId="1" xfId="0" applyFont="1" applyFill="1" applyBorder="1" applyAlignment="1">
      <alignment wrapText="1"/>
    </xf>
    <xf numFmtId="0" fontId="5" fillId="5" borderId="1" xfId="0" applyFont="1" applyFill="1" applyBorder="1" applyAlignment="1">
      <alignment wrapText="1"/>
    </xf>
    <xf numFmtId="0" fontId="5" fillId="5" borderId="1" xfId="0" applyFont="1" applyFill="1" applyBorder="1" applyAlignment="1">
      <alignment horizontal="center"/>
    </xf>
    <xf numFmtId="0" fontId="5" fillId="5" borderId="1" xfId="0" applyFont="1" applyFill="1" applyBorder="1" applyAlignment="1"/>
    <xf numFmtId="0" fontId="6" fillId="0" borderId="1" xfId="0" applyFont="1" applyBorder="1" applyAlignment="1">
      <alignment horizontal="center" vertical="top"/>
    </xf>
    <xf numFmtId="0" fontId="6"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6" fillId="0" borderId="1" xfId="0" applyFont="1" applyBorder="1" applyAlignment="1">
      <alignment vertical="center" wrapText="1"/>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center"/>
    </xf>
    <xf numFmtId="0" fontId="6" fillId="0" borderId="1" xfId="0" applyFont="1" applyBorder="1" applyAlignment="1">
      <alignment horizontal="right" vertical="center"/>
    </xf>
    <xf numFmtId="0" fontId="5" fillId="5" borderId="1" xfId="0" applyFont="1" applyFill="1" applyBorder="1" applyAlignment="1">
      <alignment vertical="top" wrapText="1"/>
    </xf>
    <xf numFmtId="0" fontId="5" fillId="5" borderId="1" xfId="0" applyFont="1" applyFill="1" applyBorder="1" applyAlignment="1">
      <alignment horizontal="center" vertical="top"/>
    </xf>
    <xf numFmtId="0" fontId="7" fillId="5" borderId="1" xfId="0" applyFont="1" applyFill="1" applyBorder="1" applyAlignment="1">
      <alignment horizontal="center" vertical="top"/>
    </xf>
    <xf numFmtId="0" fontId="5" fillId="5" borderId="1" xfId="0" applyFont="1" applyFill="1" applyBorder="1" applyAlignment="1">
      <alignment vertical="top"/>
    </xf>
    <xf numFmtId="0" fontId="5" fillId="0" borderId="1" xfId="0" applyFont="1" applyBorder="1" applyAlignment="1">
      <alignment vertical="top" wrapText="1"/>
    </xf>
    <xf numFmtId="0" fontId="6" fillId="2" borderId="1" xfId="0" applyNumberFormat="1" applyFont="1" applyFill="1" applyBorder="1" applyAlignment="1">
      <alignment vertical="top"/>
    </xf>
    <xf numFmtId="0" fontId="6" fillId="2" borderId="1" xfId="0" applyFont="1" applyFill="1" applyBorder="1" applyAlignment="1">
      <alignment vertical="top"/>
    </xf>
    <xf numFmtId="0" fontId="0" fillId="0" borderId="0" xfId="0" applyBorder="1"/>
    <xf numFmtId="0" fontId="6" fillId="0" borderId="1" xfId="0" applyFont="1" applyBorder="1" applyAlignment="1">
      <alignment vertical="center"/>
    </xf>
    <xf numFmtId="0" fontId="14" fillId="0" borderId="0" xfId="0" applyFont="1"/>
    <xf numFmtId="0" fontId="2" fillId="0" borderId="1" xfId="0" applyFont="1"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right" vertical="top"/>
    </xf>
    <xf numFmtId="0" fontId="0" fillId="0" borderId="1" xfId="0" applyBorder="1" applyAlignment="1">
      <alignment horizontal="right" vertical="top"/>
    </xf>
    <xf numFmtId="0" fontId="3" fillId="0" borderId="1" xfId="0" applyFont="1" applyBorder="1" applyAlignment="1">
      <alignment horizontal="right" vertical="top"/>
    </xf>
    <xf numFmtId="0" fontId="2" fillId="0" borderId="1" xfId="0" applyFont="1" applyBorder="1" applyAlignment="1">
      <alignment horizontal="right" vertical="top"/>
    </xf>
    <xf numFmtId="0" fontId="6" fillId="0" borderId="1" xfId="0" applyFont="1" applyFill="1" applyBorder="1" applyAlignment="1">
      <alignment horizontal="center" vertical="center"/>
    </xf>
    <xf numFmtId="0" fontId="5" fillId="0" borderId="1" xfId="0" applyFont="1" applyFill="1" applyBorder="1" applyAlignment="1">
      <alignment horizontal="center" vertical="top"/>
    </xf>
    <xf numFmtId="0" fontId="7" fillId="0" borderId="1" xfId="0" applyFont="1" applyFill="1" applyBorder="1" applyAlignment="1">
      <alignment horizontal="center" vertical="top"/>
    </xf>
    <xf numFmtId="0" fontId="5" fillId="0" borderId="1" xfId="0" applyFont="1" applyFill="1" applyBorder="1" applyAlignment="1">
      <alignment vertical="top"/>
    </xf>
    <xf numFmtId="0" fontId="15" fillId="0" borderId="0" xfId="0" applyFont="1" applyFill="1"/>
    <xf numFmtId="0" fontId="17" fillId="0" borderId="1" xfId="0" applyFont="1" applyBorder="1" applyAlignment="1">
      <alignment horizontal="left" vertical="center" wrapText="1"/>
    </xf>
    <xf numFmtId="0" fontId="18" fillId="0" borderId="1" xfId="0" applyFont="1" applyBorder="1" applyAlignment="1">
      <alignment vertical="top" wrapText="1"/>
    </xf>
    <xf numFmtId="0" fontId="17" fillId="0" borderId="1" xfId="0" applyFont="1" applyFill="1" applyBorder="1" applyAlignment="1">
      <alignment vertical="top" wrapText="1"/>
    </xf>
    <xf numFmtId="0" fontId="18" fillId="0" borderId="1" xfId="0" applyFont="1" applyFill="1" applyBorder="1" applyAlignment="1">
      <alignment vertical="top" wrapText="1"/>
    </xf>
    <xf numFmtId="0" fontId="6" fillId="0" borderId="1" xfId="0" applyFont="1" applyFill="1" applyBorder="1" applyAlignment="1">
      <alignment horizontal="right" vertical="center"/>
    </xf>
    <xf numFmtId="0" fontId="17" fillId="0" borderId="1" xfId="0" applyFont="1" applyBorder="1" applyAlignment="1">
      <alignment vertical="top" wrapText="1"/>
    </xf>
    <xf numFmtId="0" fontId="17" fillId="0" borderId="1" xfId="0" applyFont="1" applyFill="1" applyBorder="1" applyAlignment="1">
      <alignment horizontal="center" vertical="top"/>
    </xf>
    <xf numFmtId="0" fontId="19" fillId="4" borderId="1" xfId="0" applyFont="1" applyFill="1" applyBorder="1" applyAlignment="1">
      <alignment wrapText="1"/>
    </xf>
    <xf numFmtId="0" fontId="14" fillId="0" borderId="0" xfId="0" applyFont="1" applyBorder="1"/>
    <xf numFmtId="0" fontId="6" fillId="2" borderId="0" xfId="0" applyFont="1" applyFill="1" applyBorder="1" applyAlignment="1">
      <alignment horizontal="centerContinuous" vertical="top" wrapText="1"/>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xf>
    <xf numFmtId="0" fontId="9" fillId="5" borderId="0" xfId="0" applyFont="1" applyFill="1" applyAlignment="1">
      <alignment horizontal="left"/>
    </xf>
    <xf numFmtId="0" fontId="0" fillId="0" borderId="1" xfId="0" applyBorder="1" applyAlignment="1">
      <alignment horizontal="center"/>
    </xf>
    <xf numFmtId="0" fontId="13" fillId="6" borderId="1" xfId="0" applyFont="1" applyFill="1" applyBorder="1" applyAlignment="1">
      <alignment horizontal="center" vertical="top"/>
    </xf>
    <xf numFmtId="0" fontId="3" fillId="6" borderId="1" xfId="0" applyFont="1" applyFill="1" applyBorder="1" applyAlignment="1">
      <alignment vertical="top" wrapText="1"/>
    </xf>
    <xf numFmtId="0" fontId="13" fillId="6" borderId="1" xfId="0" applyFont="1" applyFill="1" applyBorder="1" applyAlignment="1">
      <alignment horizontal="right" vertical="top"/>
    </xf>
    <xf numFmtId="0" fontId="20" fillId="6" borderId="1" xfId="0" applyFont="1" applyFill="1" applyBorder="1" applyAlignment="1">
      <alignment vertical="top"/>
    </xf>
    <xf numFmtId="0" fontId="0" fillId="6" borderId="1" xfId="0" applyFill="1" applyBorder="1" applyAlignment="1">
      <alignment vertical="top" wrapText="1"/>
    </xf>
    <xf numFmtId="0" fontId="6" fillId="6" borderId="1" xfId="0" applyFont="1" applyFill="1" applyBorder="1" applyAlignment="1">
      <alignment horizontal="right" vertical="top"/>
    </xf>
    <xf numFmtId="0" fontId="20" fillId="6"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0" fontId="3" fillId="0" borderId="1" xfId="0" applyFont="1" applyFill="1" applyBorder="1"/>
    <xf numFmtId="0" fontId="1" fillId="0" borderId="1" xfId="0" applyFont="1" applyFill="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top"/>
    </xf>
    <xf numFmtId="0" fontId="3" fillId="6" borderId="1" xfId="0" applyFont="1" applyFill="1" applyBorder="1"/>
    <xf numFmtId="0" fontId="3" fillId="6" borderId="1" xfId="0" applyFont="1" applyFill="1" applyBorder="1" applyAlignment="1">
      <alignment wrapText="1"/>
    </xf>
    <xf numFmtId="0" fontId="0" fillId="6" borderId="1" xfId="0" applyFill="1" applyBorder="1"/>
    <xf numFmtId="0" fontId="6" fillId="6" borderId="1" xfId="0" applyFont="1" applyFill="1" applyBorder="1" applyAlignment="1">
      <alignment horizontal="right" vertical="top" wrapText="1"/>
    </xf>
    <xf numFmtId="0" fontId="22" fillId="0" borderId="0" xfId="0" applyFont="1" applyFill="1" applyBorder="1" applyAlignment="1">
      <alignment horizontal="left" wrapText="1"/>
    </xf>
    <xf numFmtId="0" fontId="24" fillId="0" borderId="1" xfId="2" applyFont="1" applyFill="1" applyBorder="1"/>
    <xf numFmtId="164" fontId="24" fillId="0" borderId="1" xfId="2" applyNumberFormat="1" applyFont="1" applyFill="1" applyBorder="1"/>
    <xf numFmtId="164" fontId="37" fillId="0" borderId="1" xfId="2" applyNumberFormat="1" applyBorder="1"/>
    <xf numFmtId="0" fontId="24" fillId="5" borderId="1" xfId="2" applyFont="1" applyFill="1" applyBorder="1"/>
    <xf numFmtId="164" fontId="37" fillId="5" borderId="1" xfId="2" applyNumberFormat="1" applyFill="1" applyBorder="1"/>
    <xf numFmtId="0" fontId="37" fillId="0" borderId="1" xfId="2" applyBorder="1"/>
    <xf numFmtId="0" fontId="23" fillId="0" borderId="0" xfId="0" applyFont="1" applyBorder="1" applyAlignment="1">
      <alignment horizontal="center" vertical="top"/>
    </xf>
    <xf numFmtId="0" fontId="10" fillId="2" borderId="1" xfId="0" applyFont="1" applyFill="1" applyBorder="1" applyAlignment="1">
      <alignment horizontal="centerContinuous" vertical="top"/>
    </xf>
    <xf numFmtId="0" fontId="8" fillId="6" borderId="1" xfId="0" applyFont="1" applyFill="1" applyBorder="1" applyAlignment="1">
      <alignment horizontal="centerContinuous" vertical="top" wrapText="1"/>
    </xf>
    <xf numFmtId="0" fontId="6" fillId="3" borderId="1" xfId="0" applyFont="1" applyFill="1" applyBorder="1" applyAlignment="1">
      <alignment wrapText="1"/>
    </xf>
    <xf numFmtId="0" fontId="5" fillId="7" borderId="1" xfId="0" applyFont="1" applyFill="1" applyBorder="1" applyAlignment="1">
      <alignment wrapText="1"/>
    </xf>
    <xf numFmtId="0" fontId="5" fillId="7"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7" borderId="1" xfId="0" applyFont="1" applyFill="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15" fillId="0" borderId="1" xfId="0" applyFont="1" applyFill="1" applyBorder="1" applyAlignment="1">
      <alignment horizontal="center"/>
    </xf>
    <xf numFmtId="0" fontId="16" fillId="0" borderId="1" xfId="0" applyFont="1" applyFill="1" applyBorder="1" applyAlignment="1">
      <alignment wrapText="1"/>
    </xf>
    <xf numFmtId="0" fontId="16" fillId="0" borderId="1" xfId="0" applyFont="1" applyFill="1" applyBorder="1" applyAlignment="1">
      <alignment horizontal="center" vertical="center"/>
    </xf>
    <xf numFmtId="0" fontId="4" fillId="0" borderId="1" xfId="0" applyFont="1" applyBorder="1" applyAlignment="1">
      <alignment wrapText="1"/>
    </xf>
    <xf numFmtId="0" fontId="6" fillId="0" borderId="1" xfId="0" applyFont="1" applyBorder="1" applyAlignment="1">
      <alignment horizontal="center"/>
    </xf>
    <xf numFmtId="0" fontId="6" fillId="2" borderId="1" xfId="0" applyNumberFormat="1" applyFont="1" applyFill="1" applyBorder="1" applyAlignment="1"/>
    <xf numFmtId="0" fontId="6" fillId="2" borderId="1" xfId="0" applyFont="1" applyFill="1" applyBorder="1" applyAlignment="1"/>
    <xf numFmtId="0" fontId="4" fillId="0" borderId="1" xfId="0" applyFont="1" applyBorder="1" applyAlignment="1"/>
    <xf numFmtId="0" fontId="0" fillId="6" borderId="0" xfId="0" applyFont="1" applyFill="1" applyBorder="1"/>
    <xf numFmtId="0" fontId="6" fillId="6" borderId="0" xfId="0" applyFont="1" applyFill="1" applyBorder="1" applyAlignment="1">
      <alignment vertical="top"/>
    </xf>
    <xf numFmtId="0" fontId="1" fillId="6" borderId="0" xfId="0" applyFont="1" applyFill="1" applyAlignment="1">
      <alignment horizontal="left"/>
    </xf>
    <xf numFmtId="0" fontId="6" fillId="6" borderId="0" xfId="0" applyFont="1" applyFill="1" applyBorder="1" applyAlignment="1"/>
    <xf numFmtId="0" fontId="20" fillId="6" borderId="0" xfId="0" applyFont="1" applyFill="1"/>
    <xf numFmtId="0" fontId="0" fillId="0" borderId="0" xfId="0" applyFont="1" applyFill="1" applyBorder="1"/>
    <xf numFmtId="0" fontId="1" fillId="0" borderId="1" xfId="0" applyFont="1" applyBorder="1" applyAlignment="1">
      <alignment vertical="top" wrapText="1"/>
    </xf>
    <xf numFmtId="0" fontId="1" fillId="0" borderId="0" xfId="0" applyFont="1" applyAlignment="1">
      <alignment horizontal="left" wrapText="1"/>
    </xf>
    <xf numFmtId="0" fontId="0" fillId="8" borderId="2" xfId="0" applyFill="1" applyBorder="1" applyAlignment="1">
      <alignment horizontal="centerContinuous" vertical="top"/>
    </xf>
    <xf numFmtId="0" fontId="34" fillId="0" borderId="1" xfId="2" applyFont="1" applyBorder="1" applyAlignment="1">
      <alignment vertical="top"/>
    </xf>
    <xf numFmtId="0" fontId="34" fillId="0" borderId="1" xfId="2" applyFont="1" applyBorder="1" applyAlignment="1">
      <alignment horizontal="center" vertical="top" wrapText="1"/>
    </xf>
    <xf numFmtId="0" fontId="34" fillId="0" borderId="1" xfId="2" applyFont="1" applyBorder="1" applyAlignment="1">
      <alignment horizontal="center" vertical="center"/>
    </xf>
    <xf numFmtId="0" fontId="0" fillId="0" borderId="2" xfId="0" applyBorder="1" applyAlignment="1">
      <alignment horizontal="left" vertical="center"/>
    </xf>
    <xf numFmtId="0" fontId="0" fillId="0" borderId="0" xfId="0" applyBorder="1" applyAlignment="1"/>
    <xf numFmtId="0" fontId="0" fillId="0" borderId="0" xfId="0" applyAlignment="1"/>
    <xf numFmtId="0" fontId="35" fillId="0" borderId="1" xfId="0" applyFont="1" applyFill="1" applyBorder="1" applyAlignment="1">
      <alignment horizontal="center" vertical="center"/>
    </xf>
    <xf numFmtId="0" fontId="0" fillId="0" borderId="2" xfId="0"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4" fillId="9" borderId="1" xfId="0" applyFont="1" applyFill="1" applyBorder="1" applyAlignment="1">
      <alignment horizontal="center" vertical="top"/>
    </xf>
    <xf numFmtId="0" fontId="4" fillId="9" borderId="1" xfId="0" applyFont="1" applyFill="1" applyBorder="1" applyAlignment="1">
      <alignment horizontal="center" vertical="center"/>
    </xf>
    <xf numFmtId="0" fontId="4" fillId="9" borderId="1" xfId="0" applyFont="1" applyFill="1" applyBorder="1" applyAlignment="1" applyProtection="1">
      <alignment horizontal="center" vertical="center"/>
    </xf>
    <xf numFmtId="0" fontId="31" fillId="0" borderId="3" xfId="0" applyFont="1" applyBorder="1" applyAlignment="1">
      <alignment horizontal="left" vertical="center"/>
    </xf>
    <xf numFmtId="0" fontId="0" fillId="0" borderId="4" xfId="0" applyBorder="1" applyAlignment="1">
      <alignment horizontal="left" vertical="center"/>
    </xf>
    <xf numFmtId="0" fontId="2" fillId="6" borderId="1" xfId="0" applyFont="1" applyFill="1" applyBorder="1" applyAlignment="1">
      <alignment horizontal="left" vertical="top" wrapText="1"/>
    </xf>
    <xf numFmtId="0" fontId="0" fillId="0" borderId="2" xfId="0" applyBorder="1" applyAlignment="1"/>
    <xf numFmtId="0" fontId="0" fillId="0" borderId="4" xfId="0" applyBorder="1" applyAlignment="1"/>
    <xf numFmtId="0" fontId="24" fillId="0" borderId="1" xfId="2"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xf numFmtId="0" fontId="21" fillId="8" borderId="1" xfId="0" applyFont="1" applyFill="1" applyBorder="1" applyAlignment="1">
      <alignment horizontal="centerContinuous" vertical="top" wrapText="1"/>
    </xf>
    <xf numFmtId="0" fontId="10" fillId="0" borderId="1" xfId="0" applyFont="1" applyFill="1" applyBorder="1" applyAlignment="1">
      <alignment horizontal="centerContinuous" vertical="top" wrapText="1"/>
    </xf>
    <xf numFmtId="0" fontId="0" fillId="0" borderId="1" xfId="0" applyFill="1" applyBorder="1" applyAlignment="1">
      <alignment horizontal="centerContinuous" vertical="top" wrapText="1"/>
    </xf>
    <xf numFmtId="0" fontId="8" fillId="0" borderId="1" xfId="0" applyFont="1" applyBorder="1" applyAlignment="1">
      <alignment horizontal="centerContinuous" vertical="top" wrapText="1"/>
    </xf>
    <xf numFmtId="0" fontId="0" fillId="0" borderId="1" xfId="0" applyBorder="1" applyAlignment="1">
      <alignment horizontal="centerContinuous" vertical="top" wrapText="1"/>
    </xf>
    <xf numFmtId="0" fontId="0" fillId="0" borderId="1" xfId="0" applyBorder="1" applyAlignment="1">
      <alignment horizontal="centerContinuous" vertical="center" wrapText="1"/>
    </xf>
    <xf numFmtId="0" fontId="0" fillId="0" borderId="1" xfId="0" applyBorder="1" applyAlignment="1">
      <alignment horizontal="centerContinuous"/>
    </xf>
    <xf numFmtId="0" fontId="0" fillId="0" borderId="3" xfId="0" applyBorder="1" applyAlignment="1">
      <alignment horizontal="left" vertical="top" wrapText="1"/>
    </xf>
    <xf numFmtId="0" fontId="0" fillId="0" borderId="0" xfId="0" applyAlignment="1">
      <alignment horizontal="centerContinuous" vertical="center"/>
    </xf>
    <xf numFmtId="0" fontId="0" fillId="0" borderId="1" xfId="0" applyBorder="1" applyAlignment="1">
      <alignment horizontal="centerContinuous" vertical="center"/>
    </xf>
    <xf numFmtId="0" fontId="22" fillId="0" borderId="3" xfId="0" applyFont="1" applyFill="1" applyBorder="1" applyAlignment="1">
      <alignment horizontal="centerContinuous" vertical="center" wrapText="1"/>
    </xf>
    <xf numFmtId="0" fontId="0" fillId="0" borderId="0" xfId="0" applyBorder="1" applyAlignment="1">
      <alignment horizontal="centerContinuous" vertical="center"/>
    </xf>
    <xf numFmtId="0" fontId="21" fillId="8" borderId="3" xfId="0" applyFont="1" applyFill="1" applyBorder="1" applyAlignment="1">
      <alignment horizontal="centerContinuous" vertical="top" wrapText="1"/>
    </xf>
    <xf numFmtId="0" fontId="21" fillId="8" borderId="2" xfId="0" applyFont="1" applyFill="1" applyBorder="1" applyAlignment="1">
      <alignment horizontal="centerContinuous" vertical="top" wrapText="1"/>
    </xf>
    <xf numFmtId="0" fontId="21" fillId="8" borderId="4" xfId="0" applyFont="1" applyFill="1" applyBorder="1" applyAlignment="1">
      <alignment horizontal="centerContinuous" vertical="top" wrapText="1"/>
    </xf>
    <xf numFmtId="0" fontId="13" fillId="6" borderId="1" xfId="0" applyFont="1" applyFill="1" applyBorder="1" applyAlignment="1">
      <alignment horizontal="center" vertical="center"/>
    </xf>
    <xf numFmtId="0" fontId="0" fillId="6" borderId="1" xfId="0"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0" fontId="0" fillId="0" borderId="0" xfId="0" applyFill="1" applyBorder="1" applyAlignment="1">
      <alignment horizontal="center" vertical="center"/>
    </xf>
    <xf numFmtId="0" fontId="21" fillId="8" borderId="3" xfId="0" applyFont="1" applyFill="1" applyBorder="1" applyAlignment="1" applyProtection="1">
      <alignment horizontal="centerContinuous" vertical="center" wrapText="1"/>
      <protection locked="0"/>
    </xf>
    <xf numFmtId="0" fontId="21" fillId="8" borderId="2" xfId="0" applyFont="1" applyFill="1" applyBorder="1" applyAlignment="1" applyProtection="1">
      <alignment horizontal="centerContinuous" vertical="center" wrapText="1"/>
      <protection locked="0"/>
    </xf>
    <xf numFmtId="0" fontId="21" fillId="8" borderId="4" xfId="0" applyFont="1" applyFill="1" applyBorder="1" applyAlignment="1" applyProtection="1">
      <alignment horizontal="centerContinuous" vertical="center" wrapText="1"/>
      <protection locked="0"/>
    </xf>
    <xf numFmtId="0" fontId="0" fillId="0" borderId="0" xfId="0" applyAlignment="1">
      <alignment horizontal="center" vertical="center"/>
    </xf>
    <xf numFmtId="0" fontId="3" fillId="6"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32" fillId="0" borderId="0" xfId="0" applyFont="1" applyBorder="1" applyAlignment="1">
      <alignment horizontal="centerContinuous" vertical="center" wrapText="1"/>
    </xf>
    <xf numFmtId="0" fontId="3" fillId="0" borderId="3" xfId="0" applyFont="1" applyBorder="1" applyAlignment="1" applyProtection="1">
      <alignment horizontal="centerContinuous" vertical="center"/>
      <protection locked="0"/>
    </xf>
    <xf numFmtId="0" fontId="3" fillId="0" borderId="4" xfId="0" applyFont="1" applyBorder="1" applyAlignment="1" applyProtection="1">
      <alignment horizontal="centerContinuous" vertical="center"/>
      <protection locked="0"/>
    </xf>
    <xf numFmtId="0" fontId="3" fillId="0" borderId="2" xfId="0" applyFont="1" applyBorder="1" applyAlignment="1" applyProtection="1">
      <alignment horizontal="centerContinuous" vertical="center"/>
      <protection locked="0"/>
    </xf>
    <xf numFmtId="0" fontId="3" fillId="0" borderId="3" xfId="0" applyFont="1" applyBorder="1" applyAlignment="1" applyProtection="1">
      <alignment horizontal="centerContinuous" vertical="center" wrapText="1"/>
      <protection locked="0"/>
    </xf>
    <xf numFmtId="0" fontId="3" fillId="0" borderId="2" xfId="0" applyFont="1" applyBorder="1" applyAlignment="1" applyProtection="1">
      <alignment horizontal="centerContinuous" vertical="center" wrapText="1"/>
      <protection locked="0"/>
    </xf>
    <xf numFmtId="0" fontId="3" fillId="0" borderId="4" xfId="0" applyFont="1" applyBorder="1" applyAlignment="1" applyProtection="1">
      <alignment horizontal="centerContinuous" vertical="center" wrapText="1"/>
      <protection locked="0"/>
    </xf>
    <xf numFmtId="0" fontId="4" fillId="0" borderId="1" xfId="0" applyFont="1" applyBorder="1" applyAlignment="1">
      <alignment horizontal="right" vertical="top" wrapText="1"/>
    </xf>
    <xf numFmtId="0" fontId="18" fillId="0" borderId="0" xfId="0" applyFont="1" applyAlignment="1">
      <alignment vertical="center"/>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8" borderId="4" xfId="0" applyFill="1" applyBorder="1" applyAlignment="1">
      <alignment horizontal="centerContinuous" vertical="top"/>
    </xf>
    <xf numFmtId="0" fontId="38" fillId="0" borderId="3" xfId="0" applyFont="1" applyBorder="1" applyAlignment="1">
      <alignment horizontal="left" vertical="top" wrapText="1"/>
    </xf>
    <xf numFmtId="0" fontId="0" fillId="0" borderId="4" xfId="0" applyBorder="1" applyAlignment="1">
      <alignment horizontal="left" vertical="top" wrapText="1"/>
    </xf>
    <xf numFmtId="0" fontId="3" fillId="0" borderId="1" xfId="0" applyFont="1" applyFill="1" applyBorder="1" applyAlignment="1">
      <alignmen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3" fillId="6" borderId="3" xfId="0" applyFont="1" applyFill="1" applyBorder="1" applyAlignment="1">
      <alignment horizontal="left"/>
    </xf>
    <xf numFmtId="0" fontId="11" fillId="0" borderId="0" xfId="0" applyFont="1"/>
    <xf numFmtId="0" fontId="1" fillId="0" borderId="1" xfId="0" applyFont="1" applyFill="1" applyBorder="1" applyAlignment="1">
      <alignment horizontal="right" vertical="center"/>
    </xf>
    <xf numFmtId="0" fontId="3" fillId="6" borderId="1" xfId="0" applyFont="1" applyFill="1" applyBorder="1" applyAlignment="1">
      <alignment vertic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3" fillId="6" borderId="3" xfId="0" applyFont="1" applyFill="1" applyBorder="1" applyAlignment="1">
      <alignment horizontal="left" vertical="top"/>
    </xf>
    <xf numFmtId="0" fontId="6" fillId="0" borderId="1" xfId="0" applyFont="1" applyBorder="1" applyAlignment="1">
      <alignment horizontal="right"/>
    </xf>
    <xf numFmtId="0" fontId="7" fillId="6" borderId="1" xfId="0" applyFont="1" applyFill="1" applyBorder="1"/>
  </cellXfs>
  <cellStyles count="3">
    <cellStyle name="Normal" xfId="0" builtinId="0"/>
    <cellStyle name="Normal 2" xfId="1"/>
    <cellStyle name="Normal_Sheet4"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0</xdr:rowOff>
    </xdr:from>
    <xdr:to>
      <xdr:col>6</xdr:col>
      <xdr:colOff>386588</xdr:colOff>
      <xdr:row>18</xdr:row>
      <xdr:rowOff>66705</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4198542" y="4250133"/>
          <a:ext cx="571530" cy="2015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xdr:colOff>
      <xdr:row>103</xdr:row>
      <xdr:rowOff>0</xdr:rowOff>
    </xdr:from>
    <xdr:to>
      <xdr:col>6</xdr:col>
      <xdr:colOff>63502</xdr:colOff>
      <xdr:row>104</xdr:row>
      <xdr:rowOff>179917</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5598585" y="32342666"/>
          <a:ext cx="370417" cy="1746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xdr:colOff>
      <xdr:row>57</xdr:row>
      <xdr:rowOff>0</xdr:rowOff>
    </xdr:from>
    <xdr:to>
      <xdr:col>6</xdr:col>
      <xdr:colOff>952504</xdr:colOff>
      <xdr:row>59</xdr:row>
      <xdr:rowOff>171450</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5529265" y="11644312"/>
          <a:ext cx="523875" cy="17716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2212258</xdr:colOff>
      <xdr:row>29</xdr:row>
      <xdr:rowOff>7683</xdr:rowOff>
    </xdr:from>
    <xdr:to>
      <xdr:col>5</xdr:col>
      <xdr:colOff>475634</xdr:colOff>
      <xdr:row>31</xdr:row>
      <xdr:rowOff>150558</xdr:rowOff>
    </xdr:to>
    <xdr:pic>
      <xdr:nvPicPr>
        <xdr:cNvPr id="2" name="Picture 1"/>
        <xdr:cNvPicPr>
          <a:picLocks noChangeAspect="1"/>
        </xdr:cNvPicPr>
      </xdr:nvPicPr>
      <xdr:blipFill>
        <a:blip xmlns:r="http://schemas.openxmlformats.org/officeDocument/2006/relationships" r:embed="rId1"/>
        <a:stretch>
          <a:fillRect/>
        </a:stretch>
      </xdr:blipFill>
      <xdr:spPr>
        <a:xfrm>
          <a:off x="2707558" y="14057058"/>
          <a:ext cx="1692376" cy="466725"/>
        </a:xfrm>
        <a:prstGeom prst="rect">
          <a:avLst/>
        </a:prstGeom>
      </xdr:spPr>
    </xdr:pic>
    <xdr:clientData/>
  </xdr:twoCellAnchor>
  <xdr:twoCellAnchor editAs="oneCell">
    <xdr:from>
      <xdr:col>3</xdr:col>
      <xdr:colOff>7681</xdr:colOff>
      <xdr:row>31</xdr:row>
      <xdr:rowOff>23044</xdr:rowOff>
    </xdr:from>
    <xdr:to>
      <xdr:col>5</xdr:col>
      <xdr:colOff>489411</xdr:colOff>
      <xdr:row>33</xdr:row>
      <xdr:rowOff>135085</xdr:rowOff>
    </xdr:to>
    <xdr:pic>
      <xdr:nvPicPr>
        <xdr:cNvPr id="3" name="Picture 2"/>
        <xdr:cNvPicPr>
          <a:picLocks noChangeAspect="1"/>
        </xdr:cNvPicPr>
      </xdr:nvPicPr>
      <xdr:blipFill>
        <a:blip xmlns:r="http://schemas.openxmlformats.org/officeDocument/2006/relationships" r:embed="rId2"/>
        <a:stretch>
          <a:fillRect/>
        </a:stretch>
      </xdr:blipFill>
      <xdr:spPr>
        <a:xfrm>
          <a:off x="2712781" y="14701069"/>
          <a:ext cx="1700930" cy="435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
  <sheetViews>
    <sheetView topLeftCell="A4" workbookViewId="0">
      <selection activeCell="J16" sqref="J16"/>
    </sheetView>
  </sheetViews>
  <sheetFormatPr defaultRowHeight="12.75" x14ac:dyDescent="0.2"/>
  <cols>
    <col min="1" max="1" width="3.85546875" style="156" customWidth="1"/>
    <col min="2" max="2" width="7.42578125" style="156" customWidth="1"/>
    <col min="3" max="3" width="40.85546875" style="156" customWidth="1"/>
    <col min="4" max="6" width="8.140625" style="156" customWidth="1"/>
    <col min="7" max="7" width="13.140625" style="156" customWidth="1"/>
    <col min="8" max="16384" width="9.140625" style="156"/>
  </cols>
  <sheetData>
    <row r="1" spans="2:7" ht="75.75" customHeight="1" x14ac:dyDescent="0.2">
      <c r="B1" s="153" t="s">
        <v>0</v>
      </c>
      <c r="C1" s="154"/>
      <c r="D1" s="154"/>
      <c r="E1" s="154"/>
      <c r="F1" s="154"/>
      <c r="G1" s="155"/>
    </row>
    <row r="2" spans="2:7" ht="66" customHeight="1" x14ac:dyDescent="0.2">
      <c r="B2" s="148">
        <v>1</v>
      </c>
      <c r="C2" s="157" t="s">
        <v>1</v>
      </c>
      <c r="D2" s="164" t="s">
        <v>2</v>
      </c>
      <c r="E2" s="165"/>
      <c r="F2" s="165"/>
      <c r="G2" s="166"/>
    </row>
    <row r="3" spans="2:7" ht="25.5" x14ac:dyDescent="0.2">
      <c r="B3" s="148" t="s">
        <v>3</v>
      </c>
      <c r="C3" s="157" t="s">
        <v>4</v>
      </c>
      <c r="D3" s="164" t="s">
        <v>5</v>
      </c>
      <c r="E3" s="165"/>
      <c r="F3" s="165"/>
      <c r="G3" s="166"/>
    </row>
    <row r="4" spans="2:7" ht="25.5" x14ac:dyDescent="0.2">
      <c r="B4" s="148" t="s">
        <v>6</v>
      </c>
      <c r="C4" s="157" t="s">
        <v>7</v>
      </c>
      <c r="D4" s="164" t="s">
        <v>8</v>
      </c>
      <c r="E4" s="165"/>
      <c r="F4" s="165"/>
      <c r="G4" s="166"/>
    </row>
    <row r="5" spans="2:7" ht="38.25" x14ac:dyDescent="0.2">
      <c r="B5" s="148" t="s">
        <v>9</v>
      </c>
      <c r="C5" s="157" t="s">
        <v>10</v>
      </c>
      <c r="D5" s="164" t="s">
        <v>246</v>
      </c>
      <c r="E5" s="165"/>
      <c r="F5" s="165"/>
      <c r="G5" s="166"/>
    </row>
    <row r="6" spans="2:7" ht="15" x14ac:dyDescent="0.2">
      <c r="B6" s="148">
        <v>3</v>
      </c>
      <c r="C6" s="150" t="s">
        <v>11</v>
      </c>
      <c r="D6" s="169">
        <v>1963</v>
      </c>
      <c r="E6" s="170"/>
      <c r="F6" s="170"/>
      <c r="G6" s="171"/>
    </row>
    <row r="7" spans="2:7" ht="25.5" customHeight="1" x14ac:dyDescent="0.2">
      <c r="B7" s="148">
        <v>4</v>
      </c>
      <c r="C7" s="150" t="s">
        <v>12</v>
      </c>
      <c r="D7" s="161" t="s">
        <v>13</v>
      </c>
      <c r="E7" s="163"/>
      <c r="F7" s="162"/>
      <c r="G7" s="158" t="s">
        <v>14</v>
      </c>
    </row>
    <row r="8" spans="2:7" ht="15" x14ac:dyDescent="0.2">
      <c r="B8" s="148" t="s">
        <v>15</v>
      </c>
      <c r="C8" s="149" t="s">
        <v>247</v>
      </c>
      <c r="D8" s="172">
        <v>1973</v>
      </c>
      <c r="E8" s="173"/>
      <c r="F8" s="174"/>
      <c r="G8" s="159" t="s">
        <v>16</v>
      </c>
    </row>
    <row r="9" spans="2:7" ht="15" x14ac:dyDescent="0.2">
      <c r="B9" s="148" t="s">
        <v>17</v>
      </c>
      <c r="C9" s="149" t="s">
        <v>18</v>
      </c>
      <c r="D9" s="159"/>
      <c r="E9" s="159"/>
      <c r="F9" s="159"/>
      <c r="G9" s="159"/>
    </row>
    <row r="10" spans="2:7" ht="15" x14ac:dyDescent="0.2">
      <c r="B10" s="148" t="s">
        <v>19</v>
      </c>
      <c r="C10" s="149" t="s">
        <v>20</v>
      </c>
      <c r="D10" s="159"/>
      <c r="E10" s="159"/>
      <c r="F10" s="159"/>
      <c r="G10" s="159"/>
    </row>
    <row r="11" spans="2:7" ht="15" x14ac:dyDescent="0.2">
      <c r="B11" s="148" t="s">
        <v>21</v>
      </c>
      <c r="C11" s="149" t="s">
        <v>22</v>
      </c>
      <c r="D11" s="159"/>
      <c r="E11" s="159"/>
      <c r="F11" s="159"/>
      <c r="G11" s="159"/>
    </row>
    <row r="12" spans="2:7" ht="15" x14ac:dyDescent="0.2">
      <c r="B12" s="148" t="s">
        <v>23</v>
      </c>
      <c r="C12" s="149" t="s">
        <v>24</v>
      </c>
      <c r="D12" s="159"/>
      <c r="E12" s="159"/>
      <c r="F12" s="159"/>
      <c r="G12" s="159"/>
    </row>
    <row r="13" spans="2:7" ht="15" x14ac:dyDescent="0.2">
      <c r="B13" s="148" t="s">
        <v>25</v>
      </c>
      <c r="C13" s="149" t="s">
        <v>26</v>
      </c>
      <c r="D13" s="159"/>
      <c r="E13" s="159"/>
      <c r="F13" s="159"/>
      <c r="G13" s="159"/>
    </row>
    <row r="14" spans="2:7" ht="15" x14ac:dyDescent="0.2">
      <c r="B14" s="148" t="s">
        <v>27</v>
      </c>
      <c r="C14" s="150" t="s">
        <v>28</v>
      </c>
      <c r="D14" s="159"/>
      <c r="E14" s="159"/>
      <c r="F14" s="159"/>
      <c r="G14" s="159"/>
    </row>
    <row r="15" spans="2:7" ht="15" x14ac:dyDescent="0.2">
      <c r="B15" s="151"/>
      <c r="C15" s="152"/>
      <c r="D15" s="152"/>
      <c r="E15" s="152"/>
      <c r="F15" s="152"/>
      <c r="G15" s="152"/>
    </row>
    <row r="16" spans="2:7" ht="14.25" customHeight="1" x14ac:dyDescent="0.2">
      <c r="B16" s="160"/>
      <c r="C16" s="160"/>
      <c r="D16" s="160"/>
      <c r="E16" s="160"/>
      <c r="F16" s="160"/>
      <c r="G16" s="160"/>
    </row>
  </sheetData>
  <mergeCells count="2">
    <mergeCell ref="D6:G6"/>
    <mergeCell ref="D8:F8"/>
  </mergeCells>
  <pageMargins left="0.7" right="0.7" top="0.75" bottom="0.7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topLeftCell="A88" zoomScale="90" workbookViewId="0">
      <selection activeCell="J103" sqref="J103"/>
    </sheetView>
  </sheetViews>
  <sheetFormatPr defaultRowHeight="12.75" x14ac:dyDescent="0.2"/>
  <cols>
    <col min="1" max="1" width="6.5703125" customWidth="1"/>
    <col min="2" max="2" width="45.42578125" customWidth="1"/>
    <col min="3" max="3" width="10.140625" customWidth="1"/>
    <col min="4" max="4" width="11.5703125" customWidth="1"/>
    <col min="5" max="5" width="9.85546875" customWidth="1"/>
    <col min="6" max="6" width="15.42578125" customWidth="1"/>
  </cols>
  <sheetData>
    <row r="1" spans="1:18" ht="83.25" customHeight="1" x14ac:dyDescent="0.2">
      <c r="A1" s="145" t="s">
        <v>29</v>
      </c>
      <c r="B1" s="146"/>
      <c r="C1" s="146"/>
      <c r="D1" s="146"/>
      <c r="E1" s="146"/>
      <c r="F1" s="147"/>
      <c r="G1" s="85"/>
    </row>
    <row r="2" spans="1:18" ht="21" customHeight="1" x14ac:dyDescent="0.2">
      <c r="A2" s="134" t="s">
        <v>30</v>
      </c>
      <c r="B2" s="135"/>
      <c r="C2" s="135"/>
      <c r="D2" s="135"/>
      <c r="E2" s="135"/>
      <c r="F2" s="135"/>
    </row>
    <row r="3" spans="1:18" ht="25.5" customHeight="1" x14ac:dyDescent="0.2">
      <c r="A3" s="136" t="s">
        <v>31</v>
      </c>
      <c r="B3" s="137"/>
      <c r="C3" s="137"/>
      <c r="D3" s="137"/>
      <c r="E3" s="137"/>
      <c r="F3" s="137"/>
    </row>
    <row r="4" spans="1:18" ht="15" x14ac:dyDescent="0.25">
      <c r="A4" s="9"/>
      <c r="B4" s="11" t="s">
        <v>32</v>
      </c>
      <c r="C4" s="53" t="s">
        <v>33</v>
      </c>
      <c r="D4" s="53" t="s">
        <v>34</v>
      </c>
      <c r="E4" s="53" t="s">
        <v>35</v>
      </c>
      <c r="F4" s="53" t="s">
        <v>36</v>
      </c>
      <c r="G4" s="5"/>
      <c r="H4" s="5"/>
      <c r="I4" s="5"/>
      <c r="J4" s="5"/>
      <c r="K4" s="5"/>
      <c r="L4" s="5"/>
      <c r="M4" s="5"/>
      <c r="N4" s="5"/>
      <c r="O4" s="5"/>
      <c r="P4" s="5"/>
      <c r="Q4" s="5"/>
      <c r="R4" s="5"/>
    </row>
    <row r="5" spans="1:18" ht="15" x14ac:dyDescent="0.25">
      <c r="A5" s="35">
        <v>1</v>
      </c>
      <c r="B5" s="12" t="s">
        <v>37</v>
      </c>
      <c r="C5" s="13">
        <v>200</v>
      </c>
      <c r="D5" s="13"/>
      <c r="E5" s="13">
        <v>30</v>
      </c>
      <c r="F5" s="14">
        <f>+C5*E5</f>
        <v>6000</v>
      </c>
      <c r="G5" s="5"/>
      <c r="H5" s="5"/>
      <c r="I5" s="5"/>
      <c r="J5" s="5"/>
      <c r="K5" s="5"/>
      <c r="L5" s="5"/>
      <c r="M5" s="5"/>
      <c r="N5" s="5"/>
      <c r="O5" s="5"/>
      <c r="P5" s="5"/>
      <c r="Q5" s="5"/>
      <c r="R5" s="5"/>
    </row>
    <row r="6" spans="1:18" s="2" customFormat="1" ht="30" x14ac:dyDescent="0.25">
      <c r="A6" s="37" t="s">
        <v>15</v>
      </c>
      <c r="B6" s="10" t="s">
        <v>38</v>
      </c>
      <c r="C6" s="15">
        <v>100</v>
      </c>
      <c r="D6" s="122">
        <v>78.56</v>
      </c>
      <c r="E6" s="13">
        <v>30</v>
      </c>
      <c r="F6" s="16">
        <f>+D6*E6</f>
        <v>2356.8000000000002</v>
      </c>
      <c r="G6" s="3"/>
      <c r="H6" s="3"/>
      <c r="I6" s="3"/>
      <c r="J6" s="3"/>
      <c r="K6" s="3"/>
      <c r="L6" s="3"/>
      <c r="M6" s="3"/>
      <c r="N6" s="3"/>
      <c r="O6" s="3"/>
      <c r="P6" s="3"/>
      <c r="Q6" s="3"/>
      <c r="R6" s="3"/>
    </row>
    <row r="7" spans="1:18" ht="60.6" customHeight="1" x14ac:dyDescent="0.25">
      <c r="A7" s="38"/>
      <c r="B7" s="109" t="s">
        <v>39</v>
      </c>
      <c r="C7" s="15"/>
      <c r="D7" s="120"/>
      <c r="E7" s="13"/>
      <c r="F7" s="131"/>
      <c r="G7" s="5"/>
      <c r="H7" s="5"/>
      <c r="I7" s="5"/>
      <c r="J7" s="5"/>
      <c r="K7" s="5"/>
      <c r="L7" s="5"/>
      <c r="M7" s="5"/>
      <c r="N7" s="5"/>
      <c r="O7" s="5"/>
      <c r="P7" s="5"/>
      <c r="Q7" s="5"/>
      <c r="R7" s="5"/>
    </row>
    <row r="8" spans="1:18" s="2" customFormat="1" ht="15" x14ac:dyDescent="0.25">
      <c r="A8" s="37" t="s">
        <v>17</v>
      </c>
      <c r="B8" s="10" t="s">
        <v>40</v>
      </c>
      <c r="C8" s="15">
        <v>10</v>
      </c>
      <c r="D8" s="122">
        <v>10</v>
      </c>
      <c r="E8" s="13">
        <v>30</v>
      </c>
      <c r="F8" s="16">
        <f>+D8*E8</f>
        <v>300</v>
      </c>
      <c r="G8" s="3"/>
      <c r="H8" s="3"/>
      <c r="I8" s="3"/>
      <c r="J8" s="3"/>
      <c r="K8" s="3"/>
      <c r="L8" s="3"/>
      <c r="M8" s="3"/>
      <c r="N8" s="3"/>
      <c r="O8" s="3"/>
      <c r="P8" s="3"/>
      <c r="Q8" s="3"/>
      <c r="R8" s="3"/>
    </row>
    <row r="9" spans="1:18" ht="81.599999999999994" customHeight="1" x14ac:dyDescent="0.25">
      <c r="A9" s="38"/>
      <c r="B9" s="109" t="s">
        <v>41</v>
      </c>
      <c r="C9" s="17"/>
      <c r="D9" s="121"/>
      <c r="E9" s="17"/>
      <c r="F9" s="17"/>
      <c r="G9" s="5"/>
      <c r="H9" s="5"/>
      <c r="I9" s="5"/>
      <c r="J9" s="5"/>
      <c r="K9" s="5"/>
      <c r="L9" s="5"/>
      <c r="M9" s="5"/>
      <c r="N9" s="5"/>
      <c r="O9" s="5"/>
      <c r="P9" s="5"/>
      <c r="Q9" s="5"/>
      <c r="R9" s="5"/>
    </row>
    <row r="10" spans="1:18" ht="18" customHeight="1" x14ac:dyDescent="0.25">
      <c r="A10" s="39" t="s">
        <v>19</v>
      </c>
      <c r="B10" s="10" t="s">
        <v>42</v>
      </c>
      <c r="C10" s="15">
        <v>10</v>
      </c>
      <c r="D10" s="122">
        <v>10</v>
      </c>
      <c r="E10" s="13">
        <v>30</v>
      </c>
      <c r="F10" s="16">
        <f>+D10*E10</f>
        <v>300</v>
      </c>
      <c r="G10" s="5"/>
      <c r="H10" s="5"/>
      <c r="I10" s="5"/>
      <c r="J10" s="5"/>
      <c r="K10" s="5"/>
      <c r="L10" s="5"/>
      <c r="M10" s="5"/>
      <c r="N10" s="5"/>
      <c r="O10" s="5"/>
      <c r="P10" s="5"/>
      <c r="Q10" s="5"/>
      <c r="R10" s="5"/>
    </row>
    <row r="11" spans="1:18" ht="33.950000000000003" customHeight="1" x14ac:dyDescent="0.25">
      <c r="A11" s="38"/>
      <c r="B11" s="17" t="s">
        <v>43</v>
      </c>
      <c r="C11" s="15"/>
      <c r="D11" s="120"/>
      <c r="E11" s="13"/>
      <c r="F11" s="18"/>
      <c r="G11" s="5"/>
      <c r="H11" s="5"/>
      <c r="I11" s="5"/>
      <c r="J11" s="5"/>
      <c r="K11" s="5"/>
      <c r="L11" s="5"/>
      <c r="M11" s="5"/>
      <c r="N11" s="5"/>
      <c r="O11" s="5"/>
      <c r="P11" s="5"/>
      <c r="Q11" s="5"/>
      <c r="R11" s="5"/>
    </row>
    <row r="12" spans="1:18" ht="31.5" customHeight="1" x14ac:dyDescent="0.25">
      <c r="A12" s="39" t="s">
        <v>21</v>
      </c>
      <c r="B12" s="19" t="s">
        <v>44</v>
      </c>
      <c r="C12" s="20">
        <v>10</v>
      </c>
      <c r="D12" s="123">
        <v>10</v>
      </c>
      <c r="E12" s="21">
        <v>30</v>
      </c>
      <c r="F12" s="33">
        <f>+D12*E12</f>
        <v>300</v>
      </c>
      <c r="G12" s="5"/>
      <c r="H12" s="5"/>
      <c r="I12" s="5"/>
      <c r="J12" s="5"/>
      <c r="K12" s="5"/>
      <c r="L12" s="5"/>
      <c r="M12" s="5"/>
      <c r="N12" s="5"/>
      <c r="O12" s="5"/>
      <c r="P12" s="5"/>
      <c r="Q12" s="5"/>
      <c r="R12" s="5"/>
    </row>
    <row r="13" spans="1:18" ht="18" customHeight="1" x14ac:dyDescent="0.25">
      <c r="A13" s="38"/>
      <c r="B13" s="17" t="s">
        <v>45</v>
      </c>
      <c r="C13" s="15"/>
      <c r="D13" s="120"/>
      <c r="E13" s="13"/>
      <c r="F13" s="18"/>
      <c r="G13" s="5"/>
      <c r="H13" s="5"/>
      <c r="I13" s="5"/>
      <c r="J13" s="5"/>
      <c r="K13" s="5"/>
      <c r="L13" s="5"/>
      <c r="M13" s="5"/>
      <c r="N13" s="5"/>
      <c r="O13" s="5"/>
      <c r="P13" s="5"/>
      <c r="Q13" s="5"/>
      <c r="R13" s="5"/>
    </row>
    <row r="14" spans="1:18" ht="18" customHeight="1" x14ac:dyDescent="0.25">
      <c r="A14" s="39" t="s">
        <v>23</v>
      </c>
      <c r="B14" s="10" t="s">
        <v>46</v>
      </c>
      <c r="C14" s="15">
        <v>10</v>
      </c>
      <c r="D14" s="122">
        <v>10</v>
      </c>
      <c r="E14" s="13">
        <v>30</v>
      </c>
      <c r="F14" s="16">
        <f>+D14*E14</f>
        <v>300</v>
      </c>
      <c r="G14" s="5"/>
      <c r="H14" s="5"/>
      <c r="I14" s="5"/>
      <c r="J14" s="5"/>
      <c r="K14" s="5"/>
      <c r="L14" s="5"/>
      <c r="M14" s="5"/>
      <c r="N14" s="5"/>
      <c r="O14" s="5"/>
      <c r="P14" s="5"/>
      <c r="Q14" s="5"/>
      <c r="R14" s="5"/>
    </row>
    <row r="15" spans="1:18" ht="18" customHeight="1" x14ac:dyDescent="0.25">
      <c r="A15" s="38"/>
      <c r="B15" s="17" t="s">
        <v>47</v>
      </c>
      <c r="C15" s="15"/>
      <c r="D15" s="120"/>
      <c r="E15" s="13"/>
      <c r="F15" s="18"/>
      <c r="G15" s="5"/>
      <c r="H15" s="5"/>
      <c r="I15" s="5"/>
      <c r="J15" s="5"/>
      <c r="K15" s="5"/>
      <c r="L15" s="5"/>
      <c r="M15" s="5"/>
      <c r="N15" s="5"/>
      <c r="O15" s="5"/>
      <c r="P15" s="5"/>
      <c r="Q15" s="5"/>
      <c r="R15" s="5"/>
    </row>
    <row r="16" spans="1:18" ht="18" customHeight="1" x14ac:dyDescent="0.25">
      <c r="A16" s="39" t="s">
        <v>25</v>
      </c>
      <c r="B16" s="10" t="s">
        <v>48</v>
      </c>
      <c r="C16" s="15">
        <v>10</v>
      </c>
      <c r="D16" s="122">
        <v>5</v>
      </c>
      <c r="E16" s="13">
        <v>30</v>
      </c>
      <c r="F16" s="16">
        <f>+D16*E16</f>
        <v>150</v>
      </c>
      <c r="G16" s="5"/>
      <c r="H16" s="5"/>
      <c r="I16" s="5"/>
      <c r="J16" s="5"/>
      <c r="K16" s="5"/>
      <c r="L16" s="5"/>
      <c r="M16" s="5"/>
      <c r="N16" s="5"/>
      <c r="O16" s="5"/>
      <c r="P16" s="5"/>
      <c r="Q16" s="5"/>
      <c r="R16" s="5"/>
    </row>
    <row r="17" spans="1:18" ht="92.1" customHeight="1" x14ac:dyDescent="0.25">
      <c r="A17" s="38"/>
      <c r="B17" s="109" t="s">
        <v>49</v>
      </c>
      <c r="C17" s="15"/>
      <c r="D17" s="120"/>
      <c r="E17" s="13"/>
      <c r="F17" s="18"/>
      <c r="G17" s="5"/>
      <c r="H17" s="5"/>
      <c r="I17" s="5"/>
      <c r="J17" s="5"/>
      <c r="K17" s="5"/>
      <c r="L17" s="5"/>
      <c r="M17" s="5"/>
      <c r="N17" s="5"/>
      <c r="O17" s="5"/>
      <c r="P17" s="5"/>
      <c r="Q17" s="5"/>
      <c r="R17" s="5"/>
    </row>
    <row r="18" spans="1:18" s="2" customFormat="1" ht="18.95" customHeight="1" x14ac:dyDescent="0.25">
      <c r="A18" s="37" t="s">
        <v>27</v>
      </c>
      <c r="B18" s="19" t="s">
        <v>50</v>
      </c>
      <c r="C18" s="20">
        <v>20</v>
      </c>
      <c r="D18" s="123">
        <v>20</v>
      </c>
      <c r="E18" s="21">
        <v>30</v>
      </c>
      <c r="F18" s="16">
        <f>+D18*E18</f>
        <v>600</v>
      </c>
      <c r="G18" s="3"/>
      <c r="H18" s="3"/>
      <c r="I18" s="3"/>
      <c r="J18" s="3"/>
      <c r="K18" s="3"/>
      <c r="L18" s="3"/>
      <c r="M18" s="3"/>
      <c r="N18" s="3"/>
      <c r="O18" s="3"/>
      <c r="P18" s="3"/>
      <c r="Q18" s="3"/>
      <c r="R18" s="3"/>
    </row>
    <row r="19" spans="1:18" ht="49.5" customHeight="1" x14ac:dyDescent="0.25">
      <c r="A19" s="38"/>
      <c r="B19" s="17" t="s">
        <v>51</v>
      </c>
      <c r="C19" s="15"/>
      <c r="D19" s="120"/>
      <c r="E19" s="13"/>
      <c r="F19" s="18"/>
      <c r="G19" s="5"/>
      <c r="H19" s="5"/>
      <c r="I19" s="5"/>
      <c r="J19" s="5"/>
      <c r="K19" s="5"/>
      <c r="L19" s="5"/>
      <c r="M19" s="5"/>
      <c r="N19" s="5"/>
      <c r="O19" s="5"/>
      <c r="P19" s="5"/>
      <c r="Q19" s="5"/>
      <c r="R19" s="5"/>
    </row>
    <row r="20" spans="1:18" s="2" customFormat="1" ht="15" x14ac:dyDescent="0.25">
      <c r="A20" s="37" t="s">
        <v>52</v>
      </c>
      <c r="B20" s="10" t="s">
        <v>53</v>
      </c>
      <c r="C20" s="15">
        <v>20</v>
      </c>
      <c r="D20" s="122">
        <v>0</v>
      </c>
      <c r="E20" s="13">
        <v>30</v>
      </c>
      <c r="F20" s="16">
        <f>+D20*E20</f>
        <v>0</v>
      </c>
      <c r="G20" s="3"/>
      <c r="H20" s="3"/>
      <c r="I20" s="3"/>
      <c r="J20" s="3"/>
      <c r="K20" s="3"/>
      <c r="L20" s="3"/>
      <c r="M20" s="3"/>
      <c r="N20" s="3"/>
      <c r="O20" s="3"/>
      <c r="P20" s="3"/>
      <c r="Q20" s="3"/>
      <c r="R20" s="3"/>
    </row>
    <row r="21" spans="1:18" ht="48.95" customHeight="1" x14ac:dyDescent="0.25">
      <c r="A21" s="38"/>
      <c r="B21" s="17" t="s">
        <v>54</v>
      </c>
      <c r="C21" s="22"/>
      <c r="D21" s="120"/>
      <c r="E21" s="13"/>
      <c r="F21" s="18"/>
      <c r="G21" s="5"/>
      <c r="H21" s="5"/>
      <c r="I21" s="5"/>
      <c r="J21" s="5"/>
      <c r="K21" s="5"/>
      <c r="L21" s="5"/>
      <c r="M21" s="5"/>
      <c r="N21" s="5"/>
      <c r="O21" s="5"/>
      <c r="P21" s="5"/>
      <c r="Q21" s="5"/>
      <c r="R21" s="5"/>
    </row>
    <row r="22" spans="1:18" ht="27.95" customHeight="1" x14ac:dyDescent="0.25">
      <c r="A22" s="40" t="s">
        <v>55</v>
      </c>
      <c r="B22" s="46" t="s">
        <v>56</v>
      </c>
      <c r="C22" s="23">
        <v>10</v>
      </c>
      <c r="D22" s="123">
        <v>0</v>
      </c>
      <c r="E22" s="21">
        <v>30</v>
      </c>
      <c r="F22" s="24">
        <f>+D22*E22</f>
        <v>0</v>
      </c>
      <c r="G22" s="5"/>
      <c r="H22" s="5"/>
      <c r="I22" s="5"/>
      <c r="J22" s="5"/>
      <c r="K22" s="5"/>
      <c r="L22" s="5"/>
      <c r="M22" s="5"/>
      <c r="N22" s="5"/>
      <c r="O22" s="5"/>
      <c r="P22" s="5"/>
      <c r="Q22" s="5"/>
      <c r="R22" s="5"/>
    </row>
    <row r="23" spans="1:18" ht="18.600000000000001" customHeight="1" x14ac:dyDescent="0.25">
      <c r="A23" s="36"/>
      <c r="B23" s="47" t="s">
        <v>57</v>
      </c>
      <c r="C23" s="22"/>
      <c r="D23" s="120"/>
      <c r="E23" s="13"/>
      <c r="F23" s="18"/>
      <c r="G23" s="5"/>
      <c r="H23" s="5"/>
      <c r="I23" s="5"/>
      <c r="J23" s="5"/>
      <c r="K23" s="5"/>
      <c r="L23" s="5"/>
      <c r="M23" s="5"/>
      <c r="N23" s="5"/>
      <c r="O23" s="5"/>
      <c r="P23" s="5"/>
      <c r="Q23" s="5"/>
      <c r="R23" s="5"/>
    </row>
    <row r="24" spans="1:18" s="2" customFormat="1" ht="15" x14ac:dyDescent="0.25">
      <c r="A24" s="20">
        <v>2</v>
      </c>
      <c r="B24" s="25" t="s">
        <v>58</v>
      </c>
      <c r="C24" s="26">
        <v>400</v>
      </c>
      <c r="D24" s="27"/>
      <c r="E24" s="26">
        <v>30</v>
      </c>
      <c r="F24" s="28">
        <f>+C24*E24</f>
        <v>12000</v>
      </c>
      <c r="G24" s="3"/>
      <c r="H24" s="3"/>
      <c r="I24" s="3"/>
      <c r="J24" s="3"/>
      <c r="K24" s="3"/>
      <c r="L24" s="3"/>
      <c r="M24" s="3"/>
      <c r="N24" s="3"/>
      <c r="O24" s="3"/>
      <c r="P24" s="3"/>
      <c r="Q24" s="3"/>
      <c r="R24" s="3"/>
    </row>
    <row r="25" spans="1:18" s="2" customFormat="1" ht="30" x14ac:dyDescent="0.25">
      <c r="A25" s="50" t="s">
        <v>15</v>
      </c>
      <c r="B25" s="48" t="s">
        <v>59</v>
      </c>
      <c r="C25" s="52">
        <v>20</v>
      </c>
      <c r="D25" s="122">
        <v>20</v>
      </c>
      <c r="E25" s="26">
        <v>30</v>
      </c>
      <c r="F25" s="37">
        <f>+D25*E25</f>
        <v>600</v>
      </c>
      <c r="G25" s="3"/>
      <c r="H25" s="3"/>
      <c r="I25" s="3"/>
      <c r="J25" s="3"/>
      <c r="K25" s="3"/>
      <c r="L25" s="3"/>
      <c r="M25" s="3"/>
      <c r="N25" s="3"/>
      <c r="O25" s="3"/>
      <c r="P25" s="3"/>
      <c r="Q25" s="3"/>
      <c r="R25" s="3"/>
    </row>
    <row r="26" spans="1:18" s="2" customFormat="1" ht="18" customHeight="1" x14ac:dyDescent="0.25">
      <c r="A26" s="41"/>
      <c r="B26" s="49" t="s">
        <v>60</v>
      </c>
      <c r="C26" s="42"/>
      <c r="D26" s="43"/>
      <c r="E26" s="42"/>
      <c r="F26" s="44"/>
      <c r="G26" s="3"/>
      <c r="H26" s="3"/>
      <c r="I26" s="3"/>
      <c r="J26" s="3"/>
      <c r="K26" s="3"/>
      <c r="L26" s="3"/>
      <c r="M26" s="3"/>
      <c r="N26" s="3"/>
      <c r="O26" s="3"/>
      <c r="P26" s="3"/>
      <c r="Q26" s="3"/>
      <c r="R26" s="3"/>
    </row>
    <row r="27" spans="1:18" s="2" customFormat="1" ht="18" customHeight="1" x14ac:dyDescent="0.25">
      <c r="A27" s="37" t="s">
        <v>17</v>
      </c>
      <c r="B27" s="10" t="s">
        <v>61</v>
      </c>
      <c r="C27" s="15">
        <v>60</v>
      </c>
      <c r="D27" s="122">
        <v>21</v>
      </c>
      <c r="E27" s="26">
        <v>30</v>
      </c>
      <c r="F27" s="16">
        <f>+D27*E27</f>
        <v>630</v>
      </c>
      <c r="G27" s="3"/>
      <c r="H27" s="3"/>
      <c r="I27" s="3"/>
      <c r="J27" s="6"/>
      <c r="K27" s="3"/>
      <c r="L27" s="3"/>
      <c r="M27" s="3"/>
      <c r="N27" s="3"/>
      <c r="O27" s="3"/>
      <c r="P27" s="3"/>
      <c r="Q27" s="3"/>
      <c r="R27" s="3"/>
    </row>
    <row r="28" spans="1:18" ht="47.1" customHeight="1" x14ac:dyDescent="0.25">
      <c r="A28" s="38"/>
      <c r="B28" s="47" t="s">
        <v>62</v>
      </c>
      <c r="C28" s="22"/>
      <c r="D28" s="120"/>
      <c r="E28" s="26"/>
      <c r="F28" s="18"/>
      <c r="G28" s="5"/>
      <c r="H28" s="5"/>
      <c r="I28" s="5"/>
      <c r="J28" s="5"/>
      <c r="K28" s="5"/>
      <c r="L28" s="5"/>
      <c r="M28" s="5"/>
      <c r="N28" s="5"/>
      <c r="O28" s="5"/>
      <c r="P28" s="5"/>
      <c r="Q28" s="5"/>
      <c r="R28" s="5"/>
    </row>
    <row r="29" spans="1:18" s="2" customFormat="1" ht="15" x14ac:dyDescent="0.25">
      <c r="A29" s="37" t="s">
        <v>19</v>
      </c>
      <c r="B29" s="51" t="s">
        <v>63</v>
      </c>
      <c r="C29" s="15">
        <v>50</v>
      </c>
      <c r="D29" s="122">
        <v>0</v>
      </c>
      <c r="E29" s="26">
        <v>30</v>
      </c>
      <c r="F29" s="16">
        <f>+D29*E29</f>
        <v>0</v>
      </c>
      <c r="G29" s="3"/>
      <c r="H29" s="3"/>
      <c r="I29" s="3"/>
      <c r="J29" s="3"/>
      <c r="K29" s="3"/>
      <c r="L29" s="3"/>
      <c r="M29" s="3"/>
      <c r="N29" s="3"/>
      <c r="O29" s="3"/>
      <c r="P29" s="3"/>
      <c r="Q29" s="3"/>
      <c r="R29" s="3"/>
    </row>
    <row r="30" spans="1:18" ht="32.1" customHeight="1" x14ac:dyDescent="0.25">
      <c r="A30" s="38"/>
      <c r="B30" s="109" t="s">
        <v>64</v>
      </c>
      <c r="C30" s="22"/>
      <c r="D30" s="120"/>
      <c r="E30" s="26"/>
      <c r="F30" s="18"/>
      <c r="G30" s="5"/>
      <c r="H30" s="5"/>
      <c r="I30" s="5"/>
      <c r="J30" s="5"/>
      <c r="K30" s="5"/>
      <c r="L30" s="5"/>
      <c r="M30" s="5"/>
      <c r="N30" s="5"/>
      <c r="O30" s="5"/>
      <c r="P30" s="5"/>
      <c r="Q30" s="5"/>
      <c r="R30" s="5"/>
    </row>
    <row r="31" spans="1:18" s="2" customFormat="1" ht="15" x14ac:dyDescent="0.25">
      <c r="A31" s="37" t="s">
        <v>21</v>
      </c>
      <c r="B31" s="51" t="s">
        <v>65</v>
      </c>
      <c r="C31" s="15">
        <v>150</v>
      </c>
      <c r="D31" s="122">
        <v>0</v>
      </c>
      <c r="E31" s="26">
        <v>30</v>
      </c>
      <c r="F31" s="16">
        <f>+D31*E31</f>
        <v>0</v>
      </c>
      <c r="G31" s="3"/>
      <c r="H31" s="3"/>
      <c r="I31" s="3"/>
      <c r="J31" s="3"/>
      <c r="K31" s="3"/>
      <c r="L31" s="3"/>
      <c r="M31" s="3"/>
      <c r="N31" s="3"/>
      <c r="O31" s="3"/>
      <c r="P31" s="3"/>
      <c r="Q31" s="3"/>
      <c r="R31" s="3"/>
    </row>
    <row r="32" spans="1:18" ht="77.45" customHeight="1" x14ac:dyDescent="0.25">
      <c r="A32" s="38"/>
      <c r="B32" s="109" t="s">
        <v>66</v>
      </c>
      <c r="C32" s="22"/>
      <c r="D32" s="120"/>
      <c r="E32" s="26"/>
      <c r="F32" s="18"/>
      <c r="G32" s="5"/>
      <c r="H32" s="5"/>
      <c r="I32" s="5"/>
      <c r="J32" s="5"/>
      <c r="K32" s="5"/>
      <c r="L32" s="5"/>
      <c r="M32" s="5"/>
      <c r="N32" s="5"/>
      <c r="O32" s="5"/>
      <c r="P32" s="5"/>
      <c r="Q32" s="5"/>
      <c r="R32" s="5"/>
    </row>
    <row r="33" spans="1:18" ht="19.5" customHeight="1" x14ac:dyDescent="0.25">
      <c r="A33" s="38" t="s">
        <v>23</v>
      </c>
      <c r="B33" s="51" t="s">
        <v>67</v>
      </c>
      <c r="C33" s="15">
        <v>10</v>
      </c>
      <c r="D33" s="122">
        <v>0</v>
      </c>
      <c r="E33" s="26">
        <v>30</v>
      </c>
      <c r="F33" s="16">
        <f>+D33*E33</f>
        <v>0</v>
      </c>
      <c r="G33" s="5"/>
      <c r="H33" s="5"/>
      <c r="I33" s="5"/>
      <c r="J33" s="5"/>
      <c r="K33" s="5"/>
      <c r="L33" s="5"/>
      <c r="M33" s="5"/>
      <c r="N33" s="5"/>
      <c r="O33" s="5"/>
      <c r="P33" s="5"/>
      <c r="Q33" s="5"/>
      <c r="R33" s="5"/>
    </row>
    <row r="34" spans="1:18" ht="21" customHeight="1" x14ac:dyDescent="0.25">
      <c r="A34" s="38"/>
      <c r="B34" s="47" t="s">
        <v>68</v>
      </c>
      <c r="C34" s="22"/>
      <c r="D34" s="120"/>
      <c r="E34" s="26"/>
      <c r="F34" s="18"/>
      <c r="G34" s="5"/>
      <c r="H34" s="5"/>
      <c r="I34" s="5"/>
      <c r="J34" s="5"/>
      <c r="K34" s="5"/>
      <c r="L34" s="5"/>
      <c r="M34" s="5"/>
      <c r="N34" s="5"/>
      <c r="O34" s="5"/>
      <c r="P34" s="5"/>
      <c r="Q34" s="5"/>
      <c r="R34" s="5"/>
    </row>
    <row r="35" spans="1:18" s="2" customFormat="1" ht="30" x14ac:dyDescent="0.25">
      <c r="A35" s="37" t="s">
        <v>25</v>
      </c>
      <c r="B35" s="51" t="s">
        <v>69</v>
      </c>
      <c r="C35" s="15">
        <v>10</v>
      </c>
      <c r="D35" s="122">
        <v>0</v>
      </c>
      <c r="E35" s="26">
        <v>30</v>
      </c>
      <c r="F35" s="16">
        <f>+D35*E35</f>
        <v>0</v>
      </c>
      <c r="G35" s="3"/>
      <c r="H35" s="3"/>
      <c r="I35" s="3"/>
      <c r="J35" s="3"/>
      <c r="K35" s="3"/>
      <c r="L35" s="3"/>
      <c r="M35" s="3"/>
      <c r="N35" s="3"/>
      <c r="O35" s="3"/>
      <c r="P35" s="3"/>
      <c r="Q35" s="3"/>
      <c r="R35" s="3"/>
    </row>
    <row r="36" spans="1:18" ht="60" customHeight="1" x14ac:dyDescent="0.25">
      <c r="A36" s="38"/>
      <c r="B36" s="109" t="s">
        <v>70</v>
      </c>
      <c r="C36" s="22"/>
      <c r="D36" s="120"/>
      <c r="E36" s="26"/>
      <c r="F36" s="18"/>
      <c r="G36" s="4"/>
      <c r="H36" s="5"/>
      <c r="I36" s="5"/>
      <c r="J36" s="5"/>
      <c r="K36" s="5"/>
      <c r="L36" s="5"/>
      <c r="M36" s="5"/>
      <c r="N36" s="5"/>
      <c r="O36" s="5"/>
      <c r="P36" s="5"/>
      <c r="Q36" s="5"/>
      <c r="R36" s="5"/>
    </row>
    <row r="37" spans="1:18" s="2" customFormat="1" ht="30" x14ac:dyDescent="0.25">
      <c r="A37" s="37" t="s">
        <v>27</v>
      </c>
      <c r="B37" s="51" t="s">
        <v>71</v>
      </c>
      <c r="C37" s="15">
        <v>10</v>
      </c>
      <c r="D37" s="122">
        <v>4</v>
      </c>
      <c r="E37" s="26">
        <v>30</v>
      </c>
      <c r="F37" s="16">
        <f>+D37*E37</f>
        <v>120</v>
      </c>
      <c r="G37" s="3"/>
      <c r="H37" s="3"/>
      <c r="I37" s="3"/>
      <c r="J37" s="3"/>
      <c r="K37" s="3"/>
      <c r="L37" s="3"/>
      <c r="M37" s="3"/>
      <c r="N37" s="3"/>
      <c r="O37" s="3"/>
      <c r="P37" s="3"/>
      <c r="Q37" s="3"/>
      <c r="R37" s="3"/>
    </row>
    <row r="38" spans="1:18" ht="60.95" customHeight="1" x14ac:dyDescent="0.25">
      <c r="A38" s="38"/>
      <c r="B38" s="17" t="s">
        <v>72</v>
      </c>
      <c r="C38" s="22"/>
      <c r="D38" s="120"/>
      <c r="E38" s="26"/>
      <c r="F38" s="18"/>
      <c r="G38" s="4"/>
      <c r="H38" s="5"/>
      <c r="I38" s="5"/>
      <c r="J38" s="5"/>
      <c r="K38" s="5"/>
      <c r="L38" s="5"/>
      <c r="M38" s="5"/>
      <c r="N38" s="5"/>
      <c r="O38" s="5"/>
      <c r="P38" s="5"/>
      <c r="Q38" s="5"/>
      <c r="R38" s="5"/>
    </row>
    <row r="39" spans="1:18" s="2" customFormat="1" ht="19.5" customHeight="1" x14ac:dyDescent="0.25">
      <c r="A39" s="37" t="s">
        <v>52</v>
      </c>
      <c r="B39" s="10" t="s">
        <v>73</v>
      </c>
      <c r="C39" s="15">
        <v>10</v>
      </c>
      <c r="D39" s="122">
        <v>0</v>
      </c>
      <c r="E39" s="26">
        <v>30</v>
      </c>
      <c r="F39" s="16">
        <f>+D39*E39</f>
        <v>0</v>
      </c>
      <c r="G39" s="3"/>
      <c r="H39" s="3"/>
      <c r="I39" s="3"/>
      <c r="J39" s="3"/>
      <c r="K39" s="3"/>
      <c r="L39" s="3"/>
      <c r="M39" s="3"/>
      <c r="N39" s="3"/>
      <c r="O39" s="3"/>
      <c r="P39" s="3"/>
      <c r="Q39" s="3"/>
      <c r="R39" s="3"/>
    </row>
    <row r="40" spans="1:18" ht="15" x14ac:dyDescent="0.25">
      <c r="A40" s="38"/>
      <c r="B40" s="17" t="s">
        <v>74</v>
      </c>
      <c r="C40" s="22"/>
      <c r="D40" s="120"/>
      <c r="E40" s="26"/>
      <c r="F40" s="18"/>
      <c r="G40" s="5"/>
      <c r="H40" s="5"/>
      <c r="I40" s="5"/>
      <c r="J40" s="5"/>
      <c r="K40" s="5"/>
      <c r="L40" s="5"/>
      <c r="M40" s="5"/>
      <c r="N40" s="5"/>
      <c r="O40" s="5"/>
      <c r="P40" s="5"/>
      <c r="Q40" s="5"/>
      <c r="R40" s="5"/>
    </row>
    <row r="41" spans="1:18" s="2" customFormat="1" ht="15" x14ac:dyDescent="0.25">
      <c r="A41" s="37" t="s">
        <v>55</v>
      </c>
      <c r="B41" s="10" t="s">
        <v>75</v>
      </c>
      <c r="C41" s="15">
        <v>10</v>
      </c>
      <c r="D41" s="122">
        <v>0</v>
      </c>
      <c r="E41" s="26">
        <v>30</v>
      </c>
      <c r="F41" s="16">
        <f>+D41*E41</f>
        <v>0</v>
      </c>
      <c r="G41" s="3"/>
      <c r="H41" s="3"/>
      <c r="I41" s="3"/>
      <c r="J41" s="3"/>
      <c r="K41" s="3"/>
      <c r="L41" s="3"/>
      <c r="M41" s="3"/>
      <c r="N41" s="3"/>
      <c r="O41" s="3"/>
      <c r="P41" s="3"/>
      <c r="Q41" s="3"/>
      <c r="R41" s="3"/>
    </row>
    <row r="42" spans="1:18" ht="31.5" customHeight="1" x14ac:dyDescent="0.25">
      <c r="A42" s="38"/>
      <c r="B42" s="109" t="s">
        <v>76</v>
      </c>
      <c r="C42" s="22"/>
      <c r="D42" s="120"/>
      <c r="E42" s="26"/>
      <c r="F42" s="18"/>
      <c r="G42" s="5"/>
      <c r="H42" s="5"/>
      <c r="I42" s="5"/>
      <c r="J42" s="5"/>
      <c r="K42" s="5"/>
      <c r="L42" s="5"/>
      <c r="M42" s="5"/>
      <c r="N42" s="5"/>
      <c r="O42" s="5"/>
      <c r="P42" s="5"/>
      <c r="Q42" s="5"/>
      <c r="R42" s="5"/>
    </row>
    <row r="43" spans="1:18" s="2" customFormat="1" ht="15" x14ac:dyDescent="0.25">
      <c r="A43" s="37" t="s">
        <v>77</v>
      </c>
      <c r="B43" s="10" t="s">
        <v>78</v>
      </c>
      <c r="C43" s="15">
        <v>10</v>
      </c>
      <c r="D43" s="122">
        <v>3</v>
      </c>
      <c r="E43" s="26">
        <v>30</v>
      </c>
      <c r="F43" s="16">
        <f>+D43*E43</f>
        <v>90</v>
      </c>
      <c r="G43" s="3"/>
      <c r="H43" s="3"/>
      <c r="I43" s="3"/>
      <c r="J43" s="3"/>
      <c r="K43" s="3"/>
      <c r="L43" s="3"/>
      <c r="M43" s="3"/>
      <c r="N43" s="3"/>
      <c r="O43" s="3"/>
      <c r="P43" s="3"/>
      <c r="Q43" s="3"/>
      <c r="R43" s="3"/>
    </row>
    <row r="44" spans="1:18" s="2" customFormat="1" ht="15" x14ac:dyDescent="0.25">
      <c r="A44" s="37"/>
      <c r="B44" s="17" t="s">
        <v>79</v>
      </c>
      <c r="C44" s="15"/>
      <c r="D44" s="120"/>
      <c r="E44" s="26"/>
      <c r="F44" s="16"/>
      <c r="G44" s="3"/>
      <c r="H44" s="3"/>
      <c r="I44" s="3"/>
      <c r="J44" s="3"/>
      <c r="K44" s="3"/>
      <c r="L44" s="3"/>
      <c r="M44" s="3"/>
      <c r="N44" s="3"/>
      <c r="O44" s="3"/>
      <c r="P44" s="3"/>
      <c r="Q44" s="3"/>
      <c r="R44" s="3"/>
    </row>
    <row r="45" spans="1:18" s="2" customFormat="1" ht="15.6" customHeight="1" x14ac:dyDescent="0.25">
      <c r="A45" s="37" t="s">
        <v>80</v>
      </c>
      <c r="B45" s="10" t="s">
        <v>81</v>
      </c>
      <c r="C45" s="15">
        <v>20</v>
      </c>
      <c r="D45" s="122">
        <v>0</v>
      </c>
      <c r="E45" s="26">
        <v>30</v>
      </c>
      <c r="F45" s="16">
        <f>+D45*E45</f>
        <v>0</v>
      </c>
      <c r="G45" s="3"/>
      <c r="H45" s="3"/>
      <c r="I45" s="3"/>
      <c r="J45" s="3"/>
      <c r="K45" s="3"/>
      <c r="L45" s="3"/>
      <c r="M45" s="3"/>
      <c r="N45" s="3"/>
      <c r="O45" s="3"/>
      <c r="P45" s="3"/>
      <c r="Q45" s="3"/>
      <c r="R45" s="3"/>
    </row>
    <row r="46" spans="1:18" ht="15" x14ac:dyDescent="0.25">
      <c r="A46" s="38"/>
      <c r="B46" s="109" t="s">
        <v>82</v>
      </c>
      <c r="C46" s="22"/>
      <c r="D46" s="120"/>
      <c r="E46" s="26"/>
      <c r="F46" s="18"/>
      <c r="G46" s="5"/>
      <c r="H46" s="5"/>
      <c r="I46" s="5"/>
      <c r="J46" s="5"/>
      <c r="K46" s="5"/>
      <c r="L46" s="5"/>
      <c r="M46" s="5"/>
      <c r="N46" s="5"/>
      <c r="O46" s="5"/>
      <c r="P46" s="5"/>
      <c r="Q46" s="5"/>
      <c r="R46" s="5"/>
    </row>
    <row r="47" spans="1:18" s="2" customFormat="1" ht="15" x14ac:dyDescent="0.25">
      <c r="A47" s="37" t="s">
        <v>83</v>
      </c>
      <c r="B47" s="10" t="s">
        <v>84</v>
      </c>
      <c r="C47" s="15">
        <v>20</v>
      </c>
      <c r="D47" s="122">
        <v>0</v>
      </c>
      <c r="E47" s="26">
        <v>30</v>
      </c>
      <c r="F47" s="16">
        <f>+D47*E47</f>
        <v>0</v>
      </c>
      <c r="G47" s="3"/>
      <c r="H47" s="3"/>
      <c r="I47" s="3"/>
      <c r="J47" s="3"/>
      <c r="K47" s="3"/>
      <c r="L47" s="3"/>
      <c r="M47" s="3"/>
      <c r="N47" s="3"/>
      <c r="O47" s="3"/>
      <c r="P47" s="3"/>
      <c r="Q47" s="3"/>
      <c r="R47" s="3"/>
    </row>
    <row r="48" spans="1:18" ht="30" x14ac:dyDescent="0.25">
      <c r="A48" s="38"/>
      <c r="B48" s="17" t="s">
        <v>85</v>
      </c>
      <c r="C48" s="22"/>
      <c r="D48" s="120"/>
      <c r="E48" s="26"/>
      <c r="F48" s="18"/>
      <c r="G48" s="5"/>
      <c r="H48" s="5"/>
      <c r="I48" s="5"/>
      <c r="J48" s="5"/>
      <c r="K48" s="5"/>
      <c r="L48" s="5"/>
      <c r="M48" s="5"/>
      <c r="N48" s="5"/>
      <c r="O48" s="5"/>
      <c r="P48" s="5"/>
      <c r="Q48" s="5"/>
      <c r="R48" s="5"/>
    </row>
    <row r="49" spans="1:18" s="2" customFormat="1" ht="15" x14ac:dyDescent="0.25">
      <c r="A49" s="37" t="s">
        <v>86</v>
      </c>
      <c r="B49" s="10" t="s">
        <v>87</v>
      </c>
      <c r="C49" s="15">
        <v>10</v>
      </c>
      <c r="D49" s="122">
        <v>5</v>
      </c>
      <c r="E49" s="26">
        <v>30</v>
      </c>
      <c r="F49" s="16">
        <f>+D49*E49</f>
        <v>150</v>
      </c>
      <c r="G49" s="3"/>
      <c r="H49" s="3"/>
      <c r="I49" s="7"/>
      <c r="J49" s="3"/>
      <c r="K49" s="3"/>
      <c r="L49" s="3"/>
      <c r="M49" s="3"/>
      <c r="N49" s="3"/>
      <c r="O49" s="3"/>
      <c r="P49" s="3"/>
      <c r="Q49" s="3"/>
      <c r="R49" s="3"/>
    </row>
    <row r="50" spans="1:18" ht="15" x14ac:dyDescent="0.25">
      <c r="A50" s="38"/>
      <c r="B50" s="109" t="s">
        <v>88</v>
      </c>
      <c r="C50" s="22"/>
      <c r="D50" s="120"/>
      <c r="E50" s="26"/>
      <c r="F50" s="18"/>
      <c r="G50" s="5"/>
      <c r="H50" s="5"/>
      <c r="I50" s="5"/>
      <c r="J50" s="5"/>
      <c r="K50" s="5"/>
      <c r="L50" s="5"/>
      <c r="M50" s="5"/>
      <c r="N50" s="5"/>
      <c r="O50" s="5"/>
      <c r="P50" s="5"/>
      <c r="Q50" s="5"/>
      <c r="R50" s="5"/>
    </row>
    <row r="51" spans="1:18" s="2" customFormat="1" ht="15" x14ac:dyDescent="0.25">
      <c r="A51" s="37" t="s">
        <v>89</v>
      </c>
      <c r="B51" s="10" t="s">
        <v>90</v>
      </c>
      <c r="C51" s="15">
        <v>10</v>
      </c>
      <c r="D51" s="122">
        <v>10</v>
      </c>
      <c r="E51" s="26">
        <v>30</v>
      </c>
      <c r="F51" s="16">
        <f>+D51*E51</f>
        <v>300</v>
      </c>
      <c r="G51" s="3"/>
      <c r="H51" s="3"/>
      <c r="I51" s="3"/>
      <c r="J51" s="3"/>
      <c r="K51" s="3"/>
      <c r="L51" s="3"/>
      <c r="M51" s="3"/>
      <c r="N51" s="3"/>
      <c r="O51" s="3"/>
      <c r="P51" s="3"/>
      <c r="Q51" s="3"/>
      <c r="R51" s="3"/>
    </row>
    <row r="52" spans="1:18" ht="33" customHeight="1" x14ac:dyDescent="0.25">
      <c r="A52" s="36"/>
      <c r="B52" s="17" t="s">
        <v>91</v>
      </c>
      <c r="C52" s="22"/>
      <c r="D52" s="120"/>
      <c r="E52" s="26"/>
      <c r="F52" s="18"/>
      <c r="G52" s="5"/>
      <c r="H52" s="5"/>
      <c r="I52" s="5"/>
      <c r="J52" s="5"/>
      <c r="K52" s="5"/>
      <c r="L52" s="5"/>
      <c r="M52" s="5"/>
      <c r="N52" s="5"/>
      <c r="O52" s="5"/>
      <c r="P52" s="5"/>
      <c r="Q52" s="5"/>
      <c r="R52" s="5"/>
    </row>
    <row r="53" spans="1:18" s="2" customFormat="1" ht="15" x14ac:dyDescent="0.25">
      <c r="A53" s="20">
        <v>3</v>
      </c>
      <c r="B53" s="25" t="s">
        <v>92</v>
      </c>
      <c r="C53" s="26">
        <v>100</v>
      </c>
      <c r="D53" s="27"/>
      <c r="E53" s="26">
        <v>10</v>
      </c>
      <c r="F53" s="28">
        <f>+C53*E53</f>
        <v>1000</v>
      </c>
      <c r="G53" s="3"/>
      <c r="H53" s="3"/>
      <c r="I53" s="3"/>
      <c r="J53" s="3"/>
      <c r="K53" s="3"/>
      <c r="L53" s="3"/>
      <c r="M53" s="3"/>
      <c r="N53" s="3"/>
      <c r="O53" s="3"/>
      <c r="P53" s="3"/>
      <c r="Q53" s="3"/>
      <c r="R53" s="3"/>
    </row>
    <row r="54" spans="1:18" s="2" customFormat="1" ht="15" x14ac:dyDescent="0.25">
      <c r="A54" s="37" t="s">
        <v>15</v>
      </c>
      <c r="B54" s="51" t="s">
        <v>93</v>
      </c>
      <c r="C54" s="15">
        <v>20</v>
      </c>
      <c r="D54" s="122">
        <v>0</v>
      </c>
      <c r="E54" s="26">
        <v>10</v>
      </c>
      <c r="F54" s="16">
        <f>+D54*E54</f>
        <v>0</v>
      </c>
      <c r="G54" s="3"/>
      <c r="H54" s="3"/>
      <c r="I54" s="3"/>
      <c r="J54" s="3"/>
      <c r="K54" s="3"/>
      <c r="L54" s="3"/>
      <c r="M54" s="3"/>
      <c r="N54" s="3"/>
      <c r="O54" s="3"/>
      <c r="P54" s="3"/>
      <c r="Q54" s="3"/>
      <c r="R54" s="3"/>
    </row>
    <row r="55" spans="1:18" ht="15" x14ac:dyDescent="0.25">
      <c r="A55" s="38"/>
      <c r="B55" s="47" t="s">
        <v>94</v>
      </c>
      <c r="C55" s="22"/>
      <c r="D55" s="120"/>
      <c r="E55" s="26"/>
      <c r="F55" s="18"/>
      <c r="G55" s="5"/>
      <c r="H55" s="5"/>
      <c r="I55" s="5"/>
      <c r="J55" s="5"/>
      <c r="K55" s="5"/>
      <c r="L55" s="5"/>
      <c r="M55" s="5"/>
      <c r="N55" s="5"/>
      <c r="O55" s="5"/>
      <c r="P55" s="5"/>
      <c r="Q55" s="5"/>
      <c r="R55" s="5"/>
    </row>
    <row r="56" spans="1:18" ht="30" x14ac:dyDescent="0.25">
      <c r="A56" s="39" t="s">
        <v>17</v>
      </c>
      <c r="B56" s="51" t="s">
        <v>95</v>
      </c>
      <c r="C56" s="15">
        <v>20</v>
      </c>
      <c r="D56" s="122">
        <v>20</v>
      </c>
      <c r="E56" s="26">
        <v>10</v>
      </c>
      <c r="F56" s="16">
        <f>+D56*E56</f>
        <v>200</v>
      </c>
      <c r="G56" s="5"/>
      <c r="H56" s="5"/>
      <c r="I56" s="5"/>
      <c r="J56" s="5"/>
      <c r="K56" s="5"/>
      <c r="L56" s="5"/>
      <c r="M56" s="5"/>
      <c r="N56" s="5"/>
      <c r="O56" s="5"/>
      <c r="P56" s="5"/>
      <c r="Q56" s="5"/>
      <c r="R56" s="5"/>
    </row>
    <row r="57" spans="1:18" ht="45" x14ac:dyDescent="0.25">
      <c r="A57" s="38"/>
      <c r="B57" s="47" t="s">
        <v>96</v>
      </c>
      <c r="C57" s="22"/>
      <c r="D57" s="120"/>
      <c r="E57" s="26"/>
      <c r="F57" s="18"/>
      <c r="G57" s="5"/>
      <c r="H57" s="5"/>
      <c r="I57" s="5"/>
      <c r="J57" s="5"/>
      <c r="K57" s="5"/>
      <c r="L57" s="5"/>
      <c r="M57" s="5"/>
      <c r="N57" s="5"/>
      <c r="O57" s="5"/>
      <c r="P57" s="5"/>
      <c r="Q57" s="5"/>
      <c r="R57" s="5"/>
    </row>
    <row r="58" spans="1:18" s="2" customFormat="1" ht="30" x14ac:dyDescent="0.25">
      <c r="A58" s="37" t="s">
        <v>19</v>
      </c>
      <c r="B58" s="51" t="s">
        <v>97</v>
      </c>
      <c r="C58" s="15">
        <v>20</v>
      </c>
      <c r="D58" s="122">
        <v>0</v>
      </c>
      <c r="E58" s="26">
        <v>10</v>
      </c>
      <c r="F58" s="16">
        <f>+D58*E58</f>
        <v>0</v>
      </c>
      <c r="G58" s="3"/>
      <c r="H58" s="3"/>
      <c r="I58" s="3"/>
      <c r="J58" s="3"/>
      <c r="K58" s="3"/>
      <c r="L58" s="3"/>
      <c r="M58" s="3"/>
      <c r="N58" s="3"/>
      <c r="O58" s="3"/>
      <c r="P58" s="3"/>
      <c r="Q58" s="3"/>
      <c r="R58" s="3"/>
    </row>
    <row r="59" spans="1:18" ht="33.75" customHeight="1" x14ac:dyDescent="0.25">
      <c r="A59" s="38"/>
      <c r="B59" s="47" t="s">
        <v>98</v>
      </c>
      <c r="C59" s="22"/>
      <c r="D59" s="120"/>
      <c r="E59" s="26"/>
      <c r="F59" s="18"/>
      <c r="G59" s="5"/>
      <c r="H59" s="5"/>
      <c r="I59" s="5"/>
      <c r="J59" s="5"/>
      <c r="K59" s="5"/>
      <c r="L59" s="5"/>
      <c r="M59" s="5"/>
      <c r="N59" s="5"/>
      <c r="O59" s="5"/>
      <c r="P59" s="5"/>
      <c r="Q59" s="5"/>
      <c r="R59" s="5"/>
    </row>
    <row r="60" spans="1:18" s="2" customFormat="1" ht="15" x14ac:dyDescent="0.25">
      <c r="A60" s="37" t="s">
        <v>21</v>
      </c>
      <c r="B60" s="51" t="s">
        <v>99</v>
      </c>
      <c r="C60" s="15">
        <v>20</v>
      </c>
      <c r="D60" s="122">
        <v>0</v>
      </c>
      <c r="E60" s="26">
        <v>10</v>
      </c>
      <c r="F60" s="16">
        <f>+D60*E60</f>
        <v>0</v>
      </c>
      <c r="G60" s="3"/>
      <c r="H60" s="3"/>
      <c r="I60" s="3"/>
      <c r="J60" s="3"/>
      <c r="K60" s="3"/>
      <c r="L60" s="3"/>
      <c r="M60" s="3"/>
      <c r="N60" s="3"/>
      <c r="O60" s="3"/>
      <c r="P60" s="3"/>
      <c r="Q60" s="3"/>
      <c r="R60" s="3"/>
    </row>
    <row r="61" spans="1:18" s="2" customFormat="1" ht="29.1" customHeight="1" x14ac:dyDescent="0.25">
      <c r="A61" s="37"/>
      <c r="B61" s="47" t="s">
        <v>100</v>
      </c>
      <c r="C61" s="15"/>
      <c r="D61" s="120"/>
      <c r="E61" s="26"/>
      <c r="F61" s="16"/>
      <c r="G61" s="3"/>
      <c r="H61" s="3"/>
      <c r="I61" s="3"/>
      <c r="J61" s="3"/>
      <c r="K61" s="3"/>
      <c r="L61" s="3"/>
      <c r="M61" s="3"/>
      <c r="N61" s="3"/>
      <c r="O61" s="3"/>
      <c r="P61" s="3"/>
      <c r="Q61" s="3"/>
      <c r="R61" s="3"/>
    </row>
    <row r="62" spans="1:18" s="2" customFormat="1" ht="29.1" customHeight="1" x14ac:dyDescent="0.25">
      <c r="A62" s="37" t="s">
        <v>23</v>
      </c>
      <c r="B62" s="47" t="s">
        <v>101</v>
      </c>
      <c r="C62" s="15">
        <v>10</v>
      </c>
      <c r="D62" s="122">
        <v>4</v>
      </c>
      <c r="E62" s="26">
        <v>10</v>
      </c>
      <c r="F62" s="16">
        <f>+D62*E62</f>
        <v>40</v>
      </c>
      <c r="G62" s="3"/>
      <c r="H62" s="3"/>
      <c r="I62" s="3"/>
      <c r="J62" s="3"/>
      <c r="K62" s="3"/>
      <c r="L62" s="3"/>
      <c r="M62" s="3"/>
      <c r="N62" s="3"/>
      <c r="O62" s="3"/>
      <c r="P62" s="3"/>
      <c r="Q62" s="3"/>
      <c r="R62" s="3"/>
    </row>
    <row r="63" spans="1:18" s="2" customFormat="1" ht="29.1" customHeight="1" x14ac:dyDescent="0.25">
      <c r="A63" s="37"/>
      <c r="B63" s="47" t="s">
        <v>102</v>
      </c>
      <c r="C63" s="15"/>
      <c r="D63" s="120"/>
      <c r="E63" s="26"/>
      <c r="F63" s="16"/>
      <c r="G63" s="3"/>
      <c r="H63" s="3"/>
      <c r="I63" s="3"/>
      <c r="J63" s="3"/>
      <c r="K63" s="3"/>
      <c r="L63" s="3"/>
      <c r="M63" s="3"/>
      <c r="N63" s="3"/>
      <c r="O63" s="3"/>
      <c r="P63" s="3"/>
      <c r="Q63" s="3"/>
      <c r="R63" s="3"/>
    </row>
    <row r="64" spans="1:18" s="2" customFormat="1" ht="30" x14ac:dyDescent="0.25">
      <c r="A64" s="37" t="s">
        <v>25</v>
      </c>
      <c r="B64" s="51" t="s">
        <v>103</v>
      </c>
      <c r="C64" s="15">
        <v>10</v>
      </c>
      <c r="D64" s="122">
        <v>2</v>
      </c>
      <c r="E64" s="26">
        <v>10</v>
      </c>
      <c r="F64" s="16">
        <f>+D64*E64</f>
        <v>20</v>
      </c>
      <c r="G64" s="3"/>
      <c r="H64" s="3"/>
      <c r="I64" s="3"/>
      <c r="J64" s="3"/>
      <c r="K64" s="3"/>
      <c r="L64" s="3"/>
      <c r="M64" s="3"/>
      <c r="N64" s="3"/>
      <c r="O64" s="3"/>
      <c r="P64" s="3"/>
      <c r="Q64" s="3"/>
      <c r="R64" s="3"/>
    </row>
    <row r="65" spans="1:18" ht="30" customHeight="1" x14ac:dyDescent="0.25">
      <c r="A65" s="36"/>
      <c r="B65" s="47" t="s">
        <v>104</v>
      </c>
      <c r="C65" s="22"/>
      <c r="D65" s="120"/>
      <c r="E65" s="26"/>
      <c r="F65" s="18"/>
      <c r="G65" s="5"/>
      <c r="H65" s="5"/>
      <c r="I65" s="5"/>
      <c r="J65" s="5"/>
      <c r="K65" s="5"/>
      <c r="L65" s="5"/>
      <c r="M65" s="5"/>
      <c r="N65" s="5"/>
      <c r="O65" s="5"/>
      <c r="P65" s="5"/>
      <c r="Q65" s="5"/>
      <c r="R65" s="5"/>
    </row>
    <row r="66" spans="1:18" s="2" customFormat="1" ht="15" x14ac:dyDescent="0.25">
      <c r="A66" s="20">
        <v>4</v>
      </c>
      <c r="B66" s="25" t="s">
        <v>105</v>
      </c>
      <c r="C66" s="26">
        <v>300</v>
      </c>
      <c r="D66" s="27"/>
      <c r="E66" s="26">
        <v>30</v>
      </c>
      <c r="F66" s="28">
        <f>+C66*E66</f>
        <v>9000</v>
      </c>
      <c r="G66" s="3"/>
      <c r="H66" s="3"/>
      <c r="I66" s="3"/>
      <c r="J66" s="3"/>
      <c r="K66" s="3"/>
      <c r="L66" s="3"/>
      <c r="M66" s="3"/>
      <c r="N66" s="3"/>
      <c r="O66" s="3"/>
      <c r="P66" s="3"/>
      <c r="Q66" s="3"/>
      <c r="R66" s="3"/>
    </row>
    <row r="67" spans="1:18" s="2" customFormat="1" ht="46.5" customHeight="1" x14ac:dyDescent="0.25">
      <c r="A67" s="37" t="s">
        <v>15</v>
      </c>
      <c r="B67" s="10" t="s">
        <v>106</v>
      </c>
      <c r="C67" s="15">
        <v>20</v>
      </c>
      <c r="D67" s="122">
        <v>10</v>
      </c>
      <c r="E67" s="26">
        <v>30</v>
      </c>
      <c r="F67" s="16">
        <f>+D67*E67</f>
        <v>300</v>
      </c>
      <c r="G67" s="3"/>
      <c r="H67" s="3"/>
      <c r="I67" s="3"/>
      <c r="J67" s="3"/>
      <c r="K67" s="3"/>
      <c r="L67" s="3"/>
      <c r="M67" s="3"/>
      <c r="N67" s="3"/>
      <c r="O67" s="3"/>
      <c r="P67" s="3"/>
      <c r="Q67" s="3"/>
      <c r="R67" s="3"/>
    </row>
    <row r="68" spans="1:18" ht="15" x14ac:dyDescent="0.25">
      <c r="A68" s="38"/>
      <c r="B68" s="17" t="s">
        <v>107</v>
      </c>
      <c r="C68" s="22"/>
      <c r="D68" s="120"/>
      <c r="E68" s="26"/>
      <c r="F68" s="18"/>
      <c r="G68" s="5"/>
      <c r="H68" s="5"/>
      <c r="I68" s="5"/>
      <c r="J68" s="5"/>
      <c r="K68" s="5"/>
      <c r="L68" s="5"/>
      <c r="M68" s="5"/>
      <c r="N68" s="5"/>
      <c r="O68" s="5"/>
      <c r="P68" s="5"/>
      <c r="Q68" s="5"/>
      <c r="R68" s="5"/>
    </row>
    <row r="69" spans="1:18" s="2" customFormat="1" ht="30" x14ac:dyDescent="0.25">
      <c r="A69" s="37" t="s">
        <v>17</v>
      </c>
      <c r="B69" s="51" t="s">
        <v>108</v>
      </c>
      <c r="C69" s="15">
        <v>20</v>
      </c>
      <c r="D69" s="122">
        <v>7.5</v>
      </c>
      <c r="E69" s="26">
        <v>30</v>
      </c>
      <c r="F69" s="16">
        <f>+D69*E69</f>
        <v>225</v>
      </c>
      <c r="G69" s="3"/>
      <c r="H69" s="3"/>
      <c r="I69" s="3"/>
      <c r="J69" s="3"/>
      <c r="K69" s="3"/>
      <c r="L69" s="3"/>
      <c r="M69" s="3"/>
      <c r="N69" s="3"/>
      <c r="O69" s="3"/>
      <c r="P69" s="3"/>
      <c r="Q69" s="3"/>
      <c r="R69" s="3"/>
    </row>
    <row r="70" spans="1:18" ht="32.25" customHeight="1" x14ac:dyDescent="0.25">
      <c r="A70" s="38"/>
      <c r="B70" s="17" t="s">
        <v>109</v>
      </c>
      <c r="C70" s="22"/>
      <c r="D70" s="120"/>
      <c r="E70" s="26"/>
      <c r="F70" s="18"/>
      <c r="G70" s="5"/>
      <c r="H70" s="5"/>
      <c r="I70" s="5"/>
      <c r="J70" s="5"/>
      <c r="K70" s="5"/>
      <c r="L70" s="5"/>
      <c r="M70" s="5"/>
      <c r="N70" s="5"/>
      <c r="O70" s="5"/>
      <c r="P70" s="5"/>
      <c r="Q70" s="5"/>
      <c r="R70" s="5"/>
    </row>
    <row r="71" spans="1:18" s="2" customFormat="1" ht="15" x14ac:dyDescent="0.25">
      <c r="A71" s="37" t="s">
        <v>19</v>
      </c>
      <c r="B71" s="10" t="s">
        <v>110</v>
      </c>
      <c r="C71" s="15">
        <v>10</v>
      </c>
      <c r="D71" s="122">
        <v>10</v>
      </c>
      <c r="E71" s="26">
        <v>30</v>
      </c>
      <c r="F71" s="16">
        <f>+D71*E71</f>
        <v>300</v>
      </c>
      <c r="G71" s="3"/>
      <c r="H71" s="3"/>
      <c r="I71" s="3"/>
      <c r="J71" s="3"/>
      <c r="K71" s="3"/>
      <c r="L71" s="3"/>
      <c r="M71" s="3"/>
      <c r="N71" s="3"/>
      <c r="O71" s="3"/>
      <c r="P71" s="3"/>
      <c r="Q71" s="3"/>
      <c r="R71" s="3"/>
    </row>
    <row r="72" spans="1:18" ht="15" x14ac:dyDescent="0.25">
      <c r="A72" s="38"/>
      <c r="B72" s="17" t="s">
        <v>111</v>
      </c>
      <c r="C72" s="22"/>
      <c r="D72" s="120"/>
      <c r="E72" s="26"/>
      <c r="F72" s="18"/>
      <c r="G72" s="5"/>
      <c r="H72" s="5"/>
      <c r="I72" s="5"/>
      <c r="J72" s="5"/>
      <c r="K72" s="5"/>
      <c r="L72" s="5"/>
      <c r="M72" s="5"/>
      <c r="N72" s="5"/>
      <c r="O72" s="5"/>
      <c r="P72" s="5"/>
      <c r="Q72" s="5"/>
      <c r="R72" s="5"/>
    </row>
    <row r="73" spans="1:18" s="2" customFormat="1" ht="15" x14ac:dyDescent="0.25">
      <c r="A73" s="37" t="s">
        <v>21</v>
      </c>
      <c r="B73" s="29" t="s">
        <v>112</v>
      </c>
      <c r="C73" s="15">
        <v>10</v>
      </c>
      <c r="D73" s="122">
        <v>0</v>
      </c>
      <c r="E73" s="26">
        <v>30</v>
      </c>
      <c r="F73" s="16">
        <f>+D73*E73</f>
        <v>0</v>
      </c>
      <c r="G73" s="3"/>
      <c r="H73" s="3"/>
      <c r="I73" s="3"/>
      <c r="J73" s="3"/>
      <c r="K73" s="3"/>
      <c r="L73" s="3"/>
      <c r="M73" s="3"/>
      <c r="N73" s="3"/>
      <c r="O73" s="3"/>
      <c r="P73" s="3"/>
      <c r="Q73" s="3"/>
      <c r="R73" s="3"/>
    </row>
    <row r="74" spans="1:18" ht="15" x14ac:dyDescent="0.25">
      <c r="A74" s="38"/>
      <c r="B74" s="17" t="s">
        <v>111</v>
      </c>
      <c r="C74" s="22"/>
      <c r="D74" s="120"/>
      <c r="E74" s="26"/>
      <c r="F74" s="18"/>
      <c r="G74" s="5"/>
      <c r="H74" s="5"/>
      <c r="I74" s="5"/>
      <c r="J74" s="5"/>
      <c r="K74" s="5"/>
      <c r="L74" s="5"/>
      <c r="M74" s="5"/>
      <c r="N74" s="5"/>
      <c r="O74" s="5"/>
      <c r="P74" s="5"/>
      <c r="Q74" s="5"/>
      <c r="R74" s="5"/>
    </row>
    <row r="75" spans="1:18" s="2" customFormat="1" ht="18.600000000000001" customHeight="1" x14ac:dyDescent="0.25">
      <c r="A75" s="37" t="s">
        <v>23</v>
      </c>
      <c r="B75" s="29" t="s">
        <v>113</v>
      </c>
      <c r="C75" s="15">
        <v>20</v>
      </c>
      <c r="D75" s="122">
        <v>5</v>
      </c>
      <c r="E75" s="26">
        <v>30</v>
      </c>
      <c r="F75" s="16">
        <f>+D75*E75</f>
        <v>150</v>
      </c>
      <c r="G75" s="3"/>
      <c r="H75" s="3"/>
      <c r="I75" s="3"/>
      <c r="J75" s="3"/>
      <c r="K75" s="3"/>
      <c r="L75" s="3"/>
      <c r="M75" s="3"/>
      <c r="N75" s="3"/>
      <c r="O75" s="3"/>
      <c r="P75" s="3"/>
      <c r="Q75" s="3"/>
      <c r="R75" s="3"/>
    </row>
    <row r="76" spans="1:18" ht="15" x14ac:dyDescent="0.25">
      <c r="A76" s="38"/>
      <c r="B76" s="17" t="s">
        <v>114</v>
      </c>
      <c r="C76" s="22"/>
      <c r="D76" s="120"/>
      <c r="E76" s="26"/>
      <c r="F76" s="18"/>
      <c r="G76" s="5"/>
      <c r="H76" s="5"/>
      <c r="I76" s="5"/>
      <c r="J76" s="5"/>
      <c r="K76" s="5"/>
      <c r="L76" s="5"/>
      <c r="M76" s="5"/>
      <c r="N76" s="5"/>
      <c r="O76" s="5"/>
      <c r="P76" s="5"/>
      <c r="Q76" s="5"/>
      <c r="R76" s="5"/>
    </row>
    <row r="77" spans="1:18" s="2" customFormat="1" ht="15" x14ac:dyDescent="0.25">
      <c r="A77" s="37" t="s">
        <v>25</v>
      </c>
      <c r="B77" s="10" t="s">
        <v>115</v>
      </c>
      <c r="C77" s="15">
        <v>20</v>
      </c>
      <c r="D77" s="122">
        <v>5</v>
      </c>
      <c r="E77" s="26">
        <v>30</v>
      </c>
      <c r="F77" s="16">
        <f>+D77*E77</f>
        <v>150</v>
      </c>
      <c r="G77" s="3"/>
      <c r="H77" s="3"/>
      <c r="I77" s="3"/>
      <c r="J77" s="3"/>
      <c r="K77" s="3"/>
      <c r="L77" s="3"/>
      <c r="M77" s="3"/>
      <c r="N77" s="3"/>
      <c r="O77" s="3"/>
      <c r="P77" s="3"/>
      <c r="Q77" s="3"/>
      <c r="R77" s="3"/>
    </row>
    <row r="78" spans="1:18" ht="15" x14ac:dyDescent="0.25">
      <c r="A78" s="38"/>
      <c r="B78" s="109" t="s">
        <v>116</v>
      </c>
      <c r="C78" s="22"/>
      <c r="D78" s="120"/>
      <c r="E78" s="26"/>
      <c r="F78" s="18"/>
      <c r="G78" s="5"/>
      <c r="H78" s="5"/>
      <c r="I78" s="5"/>
      <c r="J78" s="5"/>
      <c r="K78" s="5"/>
      <c r="L78" s="5"/>
      <c r="M78" s="5"/>
      <c r="N78" s="5"/>
      <c r="O78" s="5"/>
      <c r="P78" s="5"/>
      <c r="Q78" s="5"/>
      <c r="R78" s="5"/>
    </row>
    <row r="79" spans="1:18" s="2" customFormat="1" ht="32.450000000000003" customHeight="1" x14ac:dyDescent="0.25">
      <c r="A79" s="37" t="s">
        <v>27</v>
      </c>
      <c r="B79" s="10" t="s">
        <v>117</v>
      </c>
      <c r="C79" s="15">
        <v>30</v>
      </c>
      <c r="D79" s="122">
        <v>0</v>
      </c>
      <c r="E79" s="26">
        <v>30</v>
      </c>
      <c r="F79" s="16">
        <f>+D79*E79</f>
        <v>0</v>
      </c>
      <c r="G79" s="8"/>
      <c r="H79" s="3"/>
      <c r="I79" s="3"/>
      <c r="J79" s="3"/>
      <c r="K79" s="3"/>
      <c r="L79" s="3"/>
      <c r="M79" s="3"/>
      <c r="N79" s="3"/>
      <c r="O79" s="3"/>
      <c r="P79" s="3"/>
      <c r="Q79" s="3"/>
      <c r="R79" s="3"/>
    </row>
    <row r="80" spans="1:18" ht="29.1" customHeight="1" x14ac:dyDescent="0.25">
      <c r="A80" s="38"/>
      <c r="B80" s="109" t="s">
        <v>118</v>
      </c>
      <c r="C80" s="22"/>
      <c r="D80" s="120"/>
      <c r="E80" s="26"/>
      <c r="F80" s="18"/>
      <c r="G80" s="5"/>
      <c r="H80" s="5"/>
      <c r="I80" s="5"/>
      <c r="J80" s="5"/>
      <c r="K80" s="5"/>
      <c r="L80" s="5"/>
      <c r="M80" s="5"/>
      <c r="N80" s="5"/>
      <c r="O80" s="5"/>
      <c r="P80" s="5"/>
      <c r="Q80" s="5"/>
      <c r="R80" s="5"/>
    </row>
    <row r="81" spans="1:18" s="2" customFormat="1" ht="15" x14ac:dyDescent="0.25">
      <c r="A81" s="37" t="s">
        <v>52</v>
      </c>
      <c r="B81" s="10" t="s">
        <v>119</v>
      </c>
      <c r="C81" s="15">
        <v>10</v>
      </c>
      <c r="D81" s="122">
        <v>0</v>
      </c>
      <c r="E81" s="26">
        <v>30</v>
      </c>
      <c r="F81" s="16">
        <f>+D81*E81</f>
        <v>0</v>
      </c>
      <c r="G81" s="3"/>
      <c r="H81" s="3"/>
      <c r="I81" s="3"/>
      <c r="J81" s="3"/>
      <c r="K81" s="3"/>
      <c r="L81" s="3"/>
      <c r="M81" s="3"/>
      <c r="N81" s="3"/>
      <c r="O81" s="3"/>
      <c r="P81" s="3"/>
      <c r="Q81" s="3"/>
      <c r="R81" s="3"/>
    </row>
    <row r="82" spans="1:18" ht="30" x14ac:dyDescent="0.25">
      <c r="A82" s="38"/>
      <c r="B82" s="17" t="s">
        <v>120</v>
      </c>
      <c r="C82" s="22"/>
      <c r="D82" s="120"/>
      <c r="E82" s="26"/>
      <c r="F82" s="18"/>
      <c r="G82" s="5"/>
      <c r="H82" s="5"/>
      <c r="I82" s="5"/>
      <c r="J82" s="5"/>
      <c r="K82" s="5"/>
      <c r="L82" s="5"/>
      <c r="M82" s="5"/>
      <c r="N82" s="5"/>
      <c r="O82" s="5"/>
      <c r="P82" s="5"/>
      <c r="Q82" s="5"/>
      <c r="R82" s="5"/>
    </row>
    <row r="83" spans="1:18" s="2" customFormat="1" ht="15" x14ac:dyDescent="0.25">
      <c r="A83" s="37" t="s">
        <v>55</v>
      </c>
      <c r="B83" s="10" t="s">
        <v>121</v>
      </c>
      <c r="C83" s="15">
        <v>10</v>
      </c>
      <c r="D83" s="122">
        <v>0</v>
      </c>
      <c r="E83" s="26">
        <v>30</v>
      </c>
      <c r="F83" s="16">
        <f>+D83*E83</f>
        <v>0</v>
      </c>
      <c r="G83" s="3"/>
      <c r="H83" s="3"/>
      <c r="I83" s="3"/>
      <c r="J83" s="3"/>
      <c r="K83" s="3"/>
      <c r="L83" s="3"/>
      <c r="M83" s="3"/>
      <c r="N83" s="3"/>
      <c r="O83" s="3"/>
      <c r="P83" s="3"/>
      <c r="Q83" s="3"/>
      <c r="R83" s="3"/>
    </row>
    <row r="84" spans="1:18" ht="15" x14ac:dyDescent="0.25">
      <c r="A84" s="38"/>
      <c r="B84" s="17" t="s">
        <v>122</v>
      </c>
      <c r="C84" s="22"/>
      <c r="D84" s="120"/>
      <c r="E84" s="26"/>
      <c r="F84" s="18"/>
      <c r="G84" s="5"/>
      <c r="H84" s="5"/>
      <c r="I84" s="5"/>
      <c r="J84" s="5"/>
      <c r="K84" s="5"/>
      <c r="L84" s="5"/>
      <c r="M84" s="5"/>
      <c r="N84" s="5"/>
      <c r="O84" s="5"/>
      <c r="P84" s="5"/>
      <c r="Q84" s="5"/>
      <c r="R84" s="5"/>
    </row>
    <row r="85" spans="1:18" s="2" customFormat="1" ht="15" x14ac:dyDescent="0.25">
      <c r="A85" s="37" t="s">
        <v>77</v>
      </c>
      <c r="B85" s="10" t="s">
        <v>123</v>
      </c>
      <c r="C85" s="15">
        <v>10</v>
      </c>
      <c r="D85" s="122">
        <v>10</v>
      </c>
      <c r="E85" s="26">
        <v>30</v>
      </c>
      <c r="F85" s="16">
        <f>+D85*E85</f>
        <v>300</v>
      </c>
      <c r="G85" s="3"/>
      <c r="H85" s="3"/>
      <c r="I85" s="3"/>
      <c r="J85" s="3"/>
      <c r="K85" s="3"/>
      <c r="L85" s="3"/>
      <c r="M85" s="3"/>
      <c r="N85" s="3"/>
      <c r="O85" s="3"/>
      <c r="P85" s="3"/>
      <c r="Q85" s="3"/>
      <c r="R85" s="3"/>
    </row>
    <row r="86" spans="1:18" ht="15" x14ac:dyDescent="0.25">
      <c r="A86" s="38"/>
      <c r="B86" s="17" t="s">
        <v>124</v>
      </c>
      <c r="C86" s="22"/>
      <c r="D86" s="120"/>
      <c r="E86" s="26"/>
      <c r="F86" s="18"/>
      <c r="G86" s="5"/>
      <c r="H86" s="5"/>
      <c r="I86" s="5"/>
      <c r="J86" s="5"/>
      <c r="K86" s="5"/>
      <c r="L86" s="5"/>
      <c r="M86" s="5"/>
      <c r="N86" s="5"/>
      <c r="O86" s="5"/>
      <c r="P86" s="5"/>
      <c r="Q86" s="5"/>
      <c r="R86" s="5"/>
    </row>
    <row r="87" spans="1:18" s="2" customFormat="1" ht="15" x14ac:dyDescent="0.25">
      <c r="A87" s="37" t="s">
        <v>80</v>
      </c>
      <c r="B87" s="10" t="s">
        <v>125</v>
      </c>
      <c r="C87" s="15">
        <v>10</v>
      </c>
      <c r="D87" s="122">
        <v>10</v>
      </c>
      <c r="E87" s="26">
        <v>30</v>
      </c>
      <c r="F87" s="16">
        <f>+D87*E87</f>
        <v>300</v>
      </c>
      <c r="G87" s="3"/>
      <c r="H87" s="3"/>
      <c r="I87" s="3"/>
      <c r="J87" s="3"/>
      <c r="K87" s="3"/>
      <c r="L87" s="3"/>
      <c r="M87" s="3"/>
      <c r="N87" s="3"/>
      <c r="O87" s="3"/>
      <c r="P87" s="3"/>
      <c r="Q87" s="3"/>
      <c r="R87" s="3"/>
    </row>
    <row r="88" spans="1:18" ht="15" x14ac:dyDescent="0.25">
      <c r="A88" s="38"/>
      <c r="B88" s="17" t="s">
        <v>126</v>
      </c>
      <c r="C88" s="22"/>
      <c r="D88" s="120"/>
      <c r="E88" s="26"/>
      <c r="F88" s="18"/>
      <c r="G88" s="5"/>
      <c r="H88" s="5"/>
      <c r="I88" s="5"/>
      <c r="J88" s="5"/>
      <c r="K88" s="5"/>
      <c r="L88" s="5"/>
      <c r="M88" s="5"/>
      <c r="N88" s="5"/>
      <c r="O88" s="5"/>
      <c r="P88" s="5"/>
      <c r="Q88" s="5"/>
      <c r="R88" s="5"/>
    </row>
    <row r="89" spans="1:18" s="2" customFormat="1" ht="15" x14ac:dyDescent="0.25">
      <c r="A89" s="37" t="s">
        <v>83</v>
      </c>
      <c r="B89" s="10" t="s">
        <v>127</v>
      </c>
      <c r="C89" s="15">
        <v>10</v>
      </c>
      <c r="D89" s="122">
        <v>0</v>
      </c>
      <c r="E89" s="26">
        <v>30</v>
      </c>
      <c r="F89" s="16">
        <f>+D89*E89</f>
        <v>0</v>
      </c>
      <c r="G89" s="3"/>
      <c r="H89" s="3"/>
      <c r="I89" s="3"/>
      <c r="J89" s="3"/>
      <c r="K89" s="3"/>
      <c r="L89" s="3"/>
      <c r="M89" s="3"/>
      <c r="N89" s="3"/>
      <c r="O89" s="3"/>
      <c r="P89" s="3"/>
      <c r="Q89" s="3"/>
      <c r="R89" s="3"/>
    </row>
    <row r="90" spans="1:18" ht="15" x14ac:dyDescent="0.25">
      <c r="A90" s="38"/>
      <c r="B90" s="17" t="s">
        <v>128</v>
      </c>
      <c r="C90" s="22"/>
      <c r="D90" s="120"/>
      <c r="E90" s="26"/>
      <c r="F90" s="18"/>
      <c r="G90" s="5"/>
      <c r="H90" s="5"/>
      <c r="I90" s="5"/>
      <c r="J90" s="5"/>
      <c r="K90" s="5"/>
      <c r="L90" s="5"/>
      <c r="M90" s="5"/>
      <c r="N90" s="5"/>
      <c r="O90" s="5"/>
      <c r="P90" s="5"/>
      <c r="Q90" s="5"/>
      <c r="R90" s="5"/>
    </row>
    <row r="91" spans="1:18" s="2" customFormat="1" ht="15" x14ac:dyDescent="0.25">
      <c r="A91" s="37" t="s">
        <v>86</v>
      </c>
      <c r="B91" s="10" t="s">
        <v>129</v>
      </c>
      <c r="C91" s="15">
        <v>10</v>
      </c>
      <c r="D91" s="122">
        <v>10</v>
      </c>
      <c r="E91" s="26">
        <v>30</v>
      </c>
      <c r="F91" s="16">
        <f>+D91*E91</f>
        <v>300</v>
      </c>
      <c r="G91" s="3"/>
      <c r="H91" s="3"/>
      <c r="I91" s="3"/>
      <c r="J91" s="3"/>
      <c r="K91" s="3"/>
      <c r="L91" s="3"/>
      <c r="M91" s="3"/>
      <c r="N91" s="3"/>
      <c r="O91" s="3"/>
      <c r="P91" s="3"/>
      <c r="Q91" s="3"/>
      <c r="R91" s="3"/>
    </row>
    <row r="92" spans="1:18" ht="15" x14ac:dyDescent="0.25">
      <c r="A92" s="38"/>
      <c r="B92" s="17" t="s">
        <v>130</v>
      </c>
      <c r="C92" s="22"/>
      <c r="D92" s="120"/>
      <c r="E92" s="26"/>
      <c r="F92" s="18"/>
      <c r="G92" s="5"/>
      <c r="H92" s="5"/>
      <c r="I92" s="5"/>
      <c r="J92" s="5"/>
      <c r="K92" s="5"/>
      <c r="L92" s="5"/>
      <c r="M92" s="5"/>
      <c r="N92" s="5"/>
      <c r="O92" s="5"/>
      <c r="P92" s="5"/>
      <c r="Q92" s="5"/>
      <c r="R92" s="5"/>
    </row>
    <row r="93" spans="1:18" s="2" customFormat="1" ht="27.95" customHeight="1" x14ac:dyDescent="0.25">
      <c r="A93" s="37" t="s">
        <v>89</v>
      </c>
      <c r="B93" s="29" t="s">
        <v>131</v>
      </c>
      <c r="C93" s="15">
        <v>30</v>
      </c>
      <c r="D93" s="122">
        <v>0</v>
      </c>
      <c r="E93" s="26">
        <v>30</v>
      </c>
      <c r="F93" s="16">
        <f>+D93*E93</f>
        <v>0</v>
      </c>
      <c r="G93" s="3"/>
      <c r="H93" s="3"/>
      <c r="I93" s="3"/>
      <c r="J93" s="3"/>
      <c r="K93" s="3"/>
      <c r="L93" s="3"/>
      <c r="M93" s="3"/>
      <c r="N93" s="3"/>
      <c r="O93" s="3"/>
      <c r="P93" s="3"/>
      <c r="Q93" s="3"/>
      <c r="R93" s="3"/>
    </row>
    <row r="94" spans="1:18" ht="30.6" customHeight="1" x14ac:dyDescent="0.25">
      <c r="A94" s="38"/>
      <c r="B94" s="109" t="s">
        <v>132</v>
      </c>
      <c r="C94" s="22"/>
      <c r="D94" s="120"/>
      <c r="E94" s="26"/>
      <c r="F94" s="18"/>
      <c r="G94" s="5"/>
      <c r="H94" s="5"/>
      <c r="I94" s="5"/>
      <c r="J94" s="5"/>
      <c r="K94" s="5"/>
      <c r="L94" s="5"/>
      <c r="M94" s="5"/>
      <c r="N94" s="5"/>
      <c r="O94" s="5"/>
      <c r="P94" s="5"/>
      <c r="Q94" s="5"/>
      <c r="R94" s="5"/>
    </row>
    <row r="95" spans="1:18" ht="15.95" customHeight="1" x14ac:dyDescent="0.25">
      <c r="A95" s="39" t="s">
        <v>133</v>
      </c>
      <c r="B95" s="10" t="s">
        <v>134</v>
      </c>
      <c r="C95" s="15">
        <v>20</v>
      </c>
      <c r="D95" s="122">
        <v>0</v>
      </c>
      <c r="E95" s="26">
        <v>30</v>
      </c>
      <c r="F95" s="16">
        <f>+D95*E95</f>
        <v>0</v>
      </c>
      <c r="G95" s="5"/>
      <c r="H95" s="5"/>
      <c r="I95" s="5"/>
      <c r="J95" s="5"/>
      <c r="K95" s="5"/>
      <c r="L95" s="5"/>
      <c r="M95" s="5"/>
      <c r="N95" s="5"/>
      <c r="O95" s="5"/>
      <c r="P95" s="5"/>
      <c r="Q95" s="5"/>
      <c r="R95" s="5"/>
    </row>
    <row r="96" spans="1:18" ht="18.95" customHeight="1" x14ac:dyDescent="0.25">
      <c r="A96" s="38"/>
      <c r="B96" s="17" t="s">
        <v>135</v>
      </c>
      <c r="C96" s="22"/>
      <c r="D96" s="120"/>
      <c r="E96" s="26"/>
      <c r="F96" s="18"/>
      <c r="G96" s="5"/>
      <c r="H96" s="5"/>
      <c r="I96" s="5"/>
      <c r="J96" s="5"/>
      <c r="K96" s="5"/>
      <c r="L96" s="5"/>
      <c r="M96" s="5"/>
      <c r="N96" s="5"/>
      <c r="O96" s="5"/>
      <c r="P96" s="5"/>
      <c r="Q96" s="5"/>
      <c r="R96" s="5"/>
    </row>
    <row r="97" spans="1:18" s="2" customFormat="1" ht="30" x14ac:dyDescent="0.25">
      <c r="A97" s="37" t="s">
        <v>136</v>
      </c>
      <c r="B97" s="51" t="s">
        <v>137</v>
      </c>
      <c r="C97" s="15">
        <v>30</v>
      </c>
      <c r="D97" s="122">
        <v>0</v>
      </c>
      <c r="E97" s="26">
        <v>30</v>
      </c>
      <c r="F97" s="16">
        <f>+D97*E97</f>
        <v>0</v>
      </c>
      <c r="G97" s="3"/>
      <c r="H97" s="3"/>
      <c r="I97" s="3"/>
      <c r="J97" s="3"/>
      <c r="K97" s="3"/>
      <c r="L97" s="3"/>
      <c r="M97" s="3"/>
      <c r="N97" s="3"/>
      <c r="O97" s="3"/>
      <c r="P97" s="3"/>
      <c r="Q97" s="3"/>
      <c r="R97" s="3"/>
    </row>
    <row r="98" spans="1:18" ht="15" x14ac:dyDescent="0.25">
      <c r="A98" s="38"/>
      <c r="B98" s="17" t="s">
        <v>138</v>
      </c>
      <c r="C98" s="22"/>
      <c r="D98" s="120"/>
      <c r="E98" s="26"/>
      <c r="F98" s="18"/>
      <c r="G98" s="5"/>
      <c r="H98" s="5"/>
      <c r="I98" s="5"/>
      <c r="J98" s="5"/>
      <c r="K98" s="5"/>
      <c r="L98" s="5"/>
      <c r="M98" s="5"/>
      <c r="N98" s="5"/>
      <c r="O98" s="5"/>
      <c r="P98" s="5"/>
      <c r="Q98" s="5"/>
      <c r="R98" s="5"/>
    </row>
    <row r="99" spans="1:18" ht="15" x14ac:dyDescent="0.25">
      <c r="A99" s="40" t="s">
        <v>139</v>
      </c>
      <c r="B99" s="17" t="s">
        <v>140</v>
      </c>
      <c r="C99" s="22">
        <v>30</v>
      </c>
      <c r="D99" s="122">
        <v>10</v>
      </c>
      <c r="E99" s="26">
        <v>30</v>
      </c>
      <c r="F99" s="16">
        <f>+D99*E99</f>
        <v>300</v>
      </c>
      <c r="G99" s="5"/>
      <c r="H99" s="5"/>
      <c r="I99" s="5"/>
      <c r="J99" s="5"/>
      <c r="K99" s="5"/>
      <c r="L99" s="5"/>
      <c r="M99" s="5"/>
      <c r="N99" s="5"/>
      <c r="O99" s="5"/>
      <c r="P99" s="5"/>
      <c r="Q99" s="5"/>
      <c r="R99" s="5"/>
    </row>
    <row r="100" spans="1:18" ht="15" x14ac:dyDescent="0.25">
      <c r="A100" s="38"/>
      <c r="B100" s="17" t="s">
        <v>141</v>
      </c>
      <c r="C100" s="22"/>
      <c r="D100" s="120"/>
      <c r="E100" s="26"/>
      <c r="F100" s="18"/>
      <c r="G100" s="5"/>
      <c r="H100" s="5"/>
      <c r="I100" s="5"/>
      <c r="J100" s="5"/>
      <c r="K100" s="5"/>
      <c r="L100" s="5"/>
      <c r="M100" s="5"/>
      <c r="N100" s="5"/>
      <c r="O100" s="5"/>
      <c r="P100" s="5"/>
      <c r="Q100" s="5"/>
      <c r="R100" s="5"/>
    </row>
    <row r="101" spans="1:18" ht="15" x14ac:dyDescent="0.25">
      <c r="A101" s="9"/>
      <c r="B101" s="17"/>
      <c r="C101" s="15">
        <f>SUM(C5,C24,C53,C66)</f>
        <v>1000</v>
      </c>
      <c r="D101" s="30" t="s">
        <v>142</v>
      </c>
      <c r="E101" s="31"/>
      <c r="F101" s="31">
        <f>SUM(F5,F24,F53,F66)</f>
        <v>28000</v>
      </c>
      <c r="G101" s="5"/>
      <c r="H101" s="5"/>
      <c r="I101" s="5"/>
      <c r="J101" s="5"/>
      <c r="K101" s="5"/>
      <c r="L101" s="5"/>
      <c r="M101" s="5"/>
      <c r="N101" s="5"/>
      <c r="O101" s="5"/>
      <c r="P101" s="5"/>
      <c r="Q101" s="5"/>
      <c r="R101" s="5"/>
    </row>
    <row r="102" spans="1:18" ht="15" x14ac:dyDescent="0.25">
      <c r="A102" s="9"/>
      <c r="B102" s="17"/>
      <c r="C102" s="18"/>
      <c r="D102" s="31" t="s">
        <v>143</v>
      </c>
      <c r="E102" s="31"/>
      <c r="F102" s="31">
        <f>SUM(F6:F22,F25:F51,F54:F64,F67:F99)</f>
        <v>8781.7999999999993</v>
      </c>
      <c r="G102" s="5"/>
      <c r="H102" s="5"/>
      <c r="I102" s="5"/>
      <c r="J102" s="5"/>
      <c r="K102" s="5"/>
      <c r="L102" s="5"/>
      <c r="M102" s="5"/>
      <c r="N102" s="5"/>
      <c r="O102" s="5"/>
      <c r="P102" s="5"/>
      <c r="Q102" s="5"/>
      <c r="R102" s="5"/>
    </row>
    <row r="103" spans="1:18" ht="15" x14ac:dyDescent="0.25">
      <c r="A103" s="9"/>
      <c r="B103" s="17"/>
      <c r="C103" s="18"/>
      <c r="D103" s="31" t="s">
        <v>144</v>
      </c>
      <c r="E103" s="31"/>
      <c r="F103" s="31">
        <f>+F102/F101</f>
        <v>0.31363571428571424</v>
      </c>
      <c r="G103" s="5"/>
      <c r="H103" s="5"/>
      <c r="I103" s="5"/>
      <c r="J103" s="5"/>
      <c r="K103" s="5"/>
      <c r="L103" s="5"/>
      <c r="M103" s="5"/>
      <c r="N103" s="5"/>
      <c r="O103" s="5"/>
      <c r="P103" s="5"/>
      <c r="Q103" s="5"/>
      <c r="R103" s="5"/>
    </row>
    <row r="104" spans="1:18" ht="15" x14ac:dyDescent="0.25">
      <c r="A104" s="32"/>
      <c r="B104" s="32"/>
      <c r="C104" s="32"/>
      <c r="D104" s="32"/>
      <c r="E104" s="32"/>
      <c r="F104" s="32"/>
      <c r="G104" s="5"/>
      <c r="H104" s="5"/>
      <c r="I104" s="5"/>
      <c r="J104" s="5"/>
      <c r="K104" s="5"/>
      <c r="L104" s="5"/>
      <c r="M104" s="5"/>
      <c r="N104" s="5"/>
      <c r="O104" s="5"/>
      <c r="P104" s="5"/>
      <c r="Q104" s="5"/>
      <c r="R104" s="5"/>
    </row>
    <row r="105" spans="1:18" ht="15" x14ac:dyDescent="0.2">
      <c r="A105" s="32"/>
      <c r="B105" s="32"/>
      <c r="C105" s="32"/>
      <c r="D105" s="104" t="s">
        <v>145</v>
      </c>
      <c r="E105" s="32"/>
      <c r="F105" s="32"/>
    </row>
    <row r="106" spans="1:18" ht="30.95" customHeight="1" x14ac:dyDescent="0.2">
      <c r="D106" s="55" t="s">
        <v>146</v>
      </c>
      <c r="E106" s="55"/>
      <c r="F106" s="55"/>
    </row>
    <row r="107" spans="1:18" ht="18.75" x14ac:dyDescent="0.3">
      <c r="B107" s="59" t="s">
        <v>147</v>
      </c>
      <c r="C107" s="59"/>
      <c r="D107" s="59"/>
      <c r="E107" s="59"/>
      <c r="F107" s="59"/>
    </row>
    <row r="108" spans="1:18" ht="15" x14ac:dyDescent="0.25">
      <c r="B108" s="58" t="s">
        <v>148</v>
      </c>
      <c r="C108" s="58"/>
      <c r="D108" s="58"/>
      <c r="E108" s="58"/>
      <c r="F108" s="58"/>
    </row>
    <row r="109" spans="1:18" ht="29.1" customHeight="1" x14ac:dyDescent="0.25">
      <c r="A109" s="2"/>
      <c r="B109" s="57" t="s">
        <v>149</v>
      </c>
      <c r="C109" s="57"/>
      <c r="D109" s="57"/>
      <c r="E109" s="57"/>
      <c r="F109" s="57"/>
    </row>
    <row r="110" spans="1:18" ht="15" x14ac:dyDescent="0.25">
      <c r="A110" s="2"/>
      <c r="B110" s="56" t="s">
        <v>150</v>
      </c>
      <c r="C110" s="56"/>
      <c r="D110" s="56"/>
      <c r="E110" s="56"/>
      <c r="F110" s="56"/>
    </row>
    <row r="111" spans="1:18" ht="29.1" customHeight="1" x14ac:dyDescent="0.25">
      <c r="A111" s="2"/>
      <c r="B111" s="57" t="s">
        <v>151</v>
      </c>
      <c r="C111" s="57"/>
      <c r="D111" s="57"/>
      <c r="E111" s="57"/>
      <c r="F111" s="57"/>
    </row>
    <row r="112" spans="1:18" ht="15" x14ac:dyDescent="0.25">
      <c r="A112" s="2"/>
      <c r="B112" s="56" t="s">
        <v>152</v>
      </c>
      <c r="C112" s="56"/>
      <c r="D112" s="56"/>
      <c r="E112" s="56"/>
      <c r="F112" s="56"/>
    </row>
    <row r="113" spans="1:6" ht="15" x14ac:dyDescent="0.25">
      <c r="A113" s="2"/>
      <c r="B113" s="56" t="s">
        <v>153</v>
      </c>
      <c r="C113" s="56"/>
      <c r="D113" s="56"/>
      <c r="E113" s="56"/>
      <c r="F113" s="56"/>
    </row>
    <row r="114" spans="1:6" ht="29.1" customHeight="1" x14ac:dyDescent="0.25">
      <c r="A114" s="2"/>
      <c r="B114" s="57" t="s">
        <v>154</v>
      </c>
      <c r="C114" s="57"/>
      <c r="D114" s="57"/>
      <c r="E114" s="57"/>
      <c r="F114" s="57"/>
    </row>
    <row r="115" spans="1:6" ht="17.100000000000001" customHeight="1" x14ac:dyDescent="0.25">
      <c r="A115" s="2"/>
      <c r="B115" s="56" t="s">
        <v>155</v>
      </c>
      <c r="C115" s="56"/>
      <c r="D115" s="56"/>
      <c r="E115" s="56"/>
      <c r="F115" s="56"/>
    </row>
    <row r="116" spans="1:6" ht="29.1" customHeight="1" x14ac:dyDescent="0.25">
      <c r="A116" s="2"/>
      <c r="B116" s="57" t="s">
        <v>156</v>
      </c>
      <c r="C116" s="57"/>
      <c r="D116" s="57"/>
      <c r="E116" s="57"/>
      <c r="F116" s="57"/>
    </row>
    <row r="117" spans="1:6" ht="15" x14ac:dyDescent="0.25">
      <c r="B117" s="56" t="s">
        <v>157</v>
      </c>
      <c r="C117" s="56"/>
      <c r="D117" s="56"/>
      <c r="E117" s="56"/>
      <c r="F117" s="56"/>
    </row>
    <row r="118" spans="1:6" ht="30" x14ac:dyDescent="0.25">
      <c r="B118" s="110" t="s">
        <v>158</v>
      </c>
      <c r="C118" s="56"/>
      <c r="D118" s="56"/>
      <c r="E118" s="56"/>
      <c r="F118" s="56"/>
    </row>
    <row r="119" spans="1:6" ht="15" x14ac:dyDescent="0.25">
      <c r="B119" s="56"/>
      <c r="C119" s="56"/>
      <c r="D119" s="56"/>
      <c r="E119" s="56"/>
      <c r="F119" s="56"/>
    </row>
    <row r="120" spans="1:6" ht="15" x14ac:dyDescent="0.25">
      <c r="B120" s="105" t="s">
        <v>159</v>
      </c>
    </row>
    <row r="121" spans="1:6" x14ac:dyDescent="0.2">
      <c r="B121" s="34" t="s">
        <v>160</v>
      </c>
    </row>
    <row r="122" spans="1:6" x14ac:dyDescent="0.2">
      <c r="B122" s="34"/>
    </row>
  </sheetData>
  <pageMargins left="0.23622047244094491" right="0.23622047244094491" top="0.74803149606299213" bottom="0.74803149606299213" header="0.31496062992125984" footer="0.31496062992125984"/>
  <pageSetup paperSize="9" orientation="portrait" r:id="rId1"/>
  <headerFooter alignWithMargins="0">
    <oddHeader>&amp;C&amp;"Arial,Bold"Sheet-2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6"/>
  <sheetViews>
    <sheetView topLeftCell="B40" workbookViewId="0">
      <selection activeCell="J59" sqref="J59"/>
    </sheetView>
  </sheetViews>
  <sheetFormatPr defaultRowHeight="12.75" x14ac:dyDescent="0.2"/>
  <cols>
    <col min="1" max="1" width="3.85546875" customWidth="1"/>
    <col min="2" max="2" width="6.28515625" customWidth="1"/>
    <col min="3" max="3" width="39.28515625" customWidth="1"/>
    <col min="4" max="4" width="11" customWidth="1"/>
    <col min="5" max="5" width="13.140625" customWidth="1"/>
    <col min="6" max="6" width="12.28515625" customWidth="1"/>
    <col min="7" max="7" width="15" customWidth="1"/>
  </cols>
  <sheetData>
    <row r="1" spans="2:7" ht="62.45" customHeight="1" x14ac:dyDescent="0.2">
      <c r="B1" s="133" t="s">
        <v>161</v>
      </c>
      <c r="C1" s="132"/>
      <c r="D1" s="132"/>
      <c r="E1" s="132"/>
      <c r="F1" s="132"/>
      <c r="G1" s="132"/>
    </row>
    <row r="2" spans="2:7" ht="22.5" customHeight="1" x14ac:dyDescent="0.2">
      <c r="B2" s="86" t="s">
        <v>162</v>
      </c>
      <c r="C2" s="86"/>
      <c r="D2" s="86"/>
      <c r="E2" s="86"/>
      <c r="F2" s="86"/>
      <c r="G2" s="86"/>
    </row>
    <row r="3" spans="2:7" ht="30.6" customHeight="1" x14ac:dyDescent="0.2">
      <c r="B3" s="87" t="s">
        <v>31</v>
      </c>
      <c r="C3" s="87"/>
      <c r="D3" s="87"/>
      <c r="E3" s="87"/>
      <c r="F3" s="87"/>
      <c r="G3" s="87"/>
    </row>
    <row r="4" spans="2:7" ht="15" customHeight="1" x14ac:dyDescent="0.25">
      <c r="B4" s="9"/>
      <c r="C4" s="88" t="s">
        <v>32</v>
      </c>
      <c r="D4" s="88" t="s">
        <v>33</v>
      </c>
      <c r="E4" s="88" t="s">
        <v>34</v>
      </c>
      <c r="F4" s="88" t="s">
        <v>35</v>
      </c>
      <c r="G4" s="88" t="s">
        <v>36</v>
      </c>
    </row>
    <row r="5" spans="2:7" ht="15" customHeight="1" x14ac:dyDescent="0.25">
      <c r="B5" s="60">
        <v>1</v>
      </c>
      <c r="C5" s="89" t="s">
        <v>37</v>
      </c>
      <c r="D5" s="90">
        <v>200</v>
      </c>
      <c r="E5" s="91"/>
      <c r="F5" s="90">
        <v>30</v>
      </c>
      <c r="G5" s="92">
        <f>+D5*F5</f>
        <v>6000</v>
      </c>
    </row>
    <row r="6" spans="2:7" ht="15" customHeight="1" x14ac:dyDescent="0.2">
      <c r="B6" s="60"/>
      <c r="C6" s="10" t="s">
        <v>163</v>
      </c>
      <c r="D6" s="20">
        <v>100</v>
      </c>
      <c r="E6" s="123">
        <v>78.56</v>
      </c>
      <c r="F6" s="93">
        <v>30</v>
      </c>
      <c r="G6" s="94">
        <f>+E6*F6</f>
        <v>2356.8000000000002</v>
      </c>
    </row>
    <row r="7" spans="2:7" ht="15" customHeight="1" x14ac:dyDescent="0.2">
      <c r="B7" s="60"/>
      <c r="C7" s="10" t="s">
        <v>40</v>
      </c>
      <c r="D7" s="20">
        <v>10</v>
      </c>
      <c r="E7" s="124">
        <v>10</v>
      </c>
      <c r="F7" s="93">
        <v>30</v>
      </c>
      <c r="G7" s="167">
        <f t="shared" ref="G7:G14" si="0">+E7*F7</f>
        <v>300</v>
      </c>
    </row>
    <row r="8" spans="2:7" ht="15" customHeight="1" x14ac:dyDescent="0.2">
      <c r="B8" s="60"/>
      <c r="C8" s="10" t="s">
        <v>164</v>
      </c>
      <c r="D8" s="20">
        <v>10</v>
      </c>
      <c r="E8" s="124">
        <v>10</v>
      </c>
      <c r="F8" s="93">
        <v>30</v>
      </c>
      <c r="G8" s="94">
        <f t="shared" si="0"/>
        <v>300</v>
      </c>
    </row>
    <row r="9" spans="2:7" ht="28.5" customHeight="1" x14ac:dyDescent="0.2">
      <c r="B9" s="60"/>
      <c r="C9" s="10" t="s">
        <v>44</v>
      </c>
      <c r="D9" s="20">
        <v>10</v>
      </c>
      <c r="E9" s="124">
        <v>10</v>
      </c>
      <c r="F9" s="93">
        <v>30</v>
      </c>
      <c r="G9" s="94">
        <f t="shared" si="0"/>
        <v>300</v>
      </c>
    </row>
    <row r="10" spans="2:7" ht="15" customHeight="1" x14ac:dyDescent="0.2">
      <c r="B10" s="60"/>
      <c r="C10" s="10" t="s">
        <v>46</v>
      </c>
      <c r="D10" s="20">
        <v>10</v>
      </c>
      <c r="E10" s="124">
        <v>10</v>
      </c>
      <c r="F10" s="93">
        <v>30</v>
      </c>
      <c r="G10" s="94">
        <f t="shared" si="0"/>
        <v>300</v>
      </c>
    </row>
    <row r="11" spans="2:7" ht="15" customHeight="1" x14ac:dyDescent="0.2">
      <c r="B11" s="60"/>
      <c r="C11" s="10" t="s">
        <v>48</v>
      </c>
      <c r="D11" s="20">
        <v>10</v>
      </c>
      <c r="E11" s="124">
        <v>5</v>
      </c>
      <c r="F11" s="93">
        <v>30</v>
      </c>
      <c r="G11" s="94">
        <f t="shared" si="0"/>
        <v>150</v>
      </c>
    </row>
    <row r="12" spans="2:7" ht="15" customHeight="1" x14ac:dyDescent="0.2">
      <c r="B12" s="60"/>
      <c r="C12" s="19" t="s">
        <v>50</v>
      </c>
      <c r="D12" s="20">
        <v>20</v>
      </c>
      <c r="E12" s="124">
        <v>20</v>
      </c>
      <c r="F12" s="93">
        <v>30</v>
      </c>
      <c r="G12" s="94">
        <f t="shared" si="0"/>
        <v>600</v>
      </c>
    </row>
    <row r="13" spans="2:7" ht="15" customHeight="1" x14ac:dyDescent="0.2">
      <c r="B13" s="60"/>
      <c r="C13" s="10" t="s">
        <v>53</v>
      </c>
      <c r="D13" s="20">
        <v>20</v>
      </c>
      <c r="E13" s="124">
        <v>0</v>
      </c>
      <c r="F13" s="93">
        <v>30</v>
      </c>
      <c r="G13" s="94">
        <f t="shared" si="0"/>
        <v>0</v>
      </c>
    </row>
    <row r="14" spans="2:7" ht="15" customHeight="1" x14ac:dyDescent="0.2">
      <c r="B14" s="60"/>
      <c r="C14" s="10" t="s">
        <v>165</v>
      </c>
      <c r="D14" s="20">
        <v>10</v>
      </c>
      <c r="E14" s="124">
        <v>0</v>
      </c>
      <c r="F14" s="93">
        <v>30</v>
      </c>
      <c r="G14" s="94">
        <f t="shared" si="0"/>
        <v>0</v>
      </c>
    </row>
    <row r="15" spans="2:7" ht="15" customHeight="1" x14ac:dyDescent="0.25">
      <c r="B15" s="60">
        <v>2</v>
      </c>
      <c r="C15" s="89" t="s">
        <v>58</v>
      </c>
      <c r="D15" s="90">
        <v>400</v>
      </c>
      <c r="E15" s="91"/>
      <c r="F15" s="90">
        <v>30</v>
      </c>
      <c r="G15" s="92">
        <f>+D15*F15</f>
        <v>12000</v>
      </c>
    </row>
    <row r="16" spans="2:7" s="45" customFormat="1" ht="15" customHeight="1" x14ac:dyDescent="0.25">
      <c r="B16" s="95"/>
      <c r="C16" s="96" t="s">
        <v>166</v>
      </c>
      <c r="D16" s="97">
        <v>20</v>
      </c>
      <c r="E16" s="123">
        <v>20</v>
      </c>
      <c r="F16" s="118">
        <v>30</v>
      </c>
      <c r="G16" s="94">
        <f t="shared" ref="G16:G29" si="1">+E16*F16</f>
        <v>600</v>
      </c>
    </row>
    <row r="17" spans="2:7" ht="15" customHeight="1" x14ac:dyDescent="0.2">
      <c r="B17" s="60"/>
      <c r="C17" s="10" t="s">
        <v>167</v>
      </c>
      <c r="D17" s="20">
        <v>60</v>
      </c>
      <c r="E17" s="123">
        <v>21</v>
      </c>
      <c r="F17" s="93">
        <v>30</v>
      </c>
      <c r="G17" s="94">
        <f t="shared" si="1"/>
        <v>630</v>
      </c>
    </row>
    <row r="18" spans="2:7" ht="15" customHeight="1" x14ac:dyDescent="0.2">
      <c r="B18" s="60"/>
      <c r="C18" s="10" t="s">
        <v>168</v>
      </c>
      <c r="D18" s="20">
        <v>50</v>
      </c>
      <c r="E18" s="124">
        <v>0</v>
      </c>
      <c r="F18" s="93">
        <v>30</v>
      </c>
      <c r="G18" s="94">
        <f t="shared" si="1"/>
        <v>0</v>
      </c>
    </row>
    <row r="19" spans="2:7" ht="15" customHeight="1" x14ac:dyDescent="0.2">
      <c r="B19" s="60"/>
      <c r="C19" s="10" t="s">
        <v>169</v>
      </c>
      <c r="D19" s="20">
        <v>150</v>
      </c>
      <c r="E19" s="124">
        <v>0</v>
      </c>
      <c r="F19" s="93">
        <v>30</v>
      </c>
      <c r="G19" s="94">
        <f t="shared" si="1"/>
        <v>0</v>
      </c>
    </row>
    <row r="20" spans="2:7" ht="15" customHeight="1" x14ac:dyDescent="0.2">
      <c r="B20" s="60"/>
      <c r="C20" s="10" t="s">
        <v>170</v>
      </c>
      <c r="D20" s="20">
        <v>10</v>
      </c>
      <c r="E20" s="124">
        <v>0</v>
      </c>
      <c r="F20" s="93">
        <v>30</v>
      </c>
      <c r="G20" s="94">
        <f t="shared" si="1"/>
        <v>0</v>
      </c>
    </row>
    <row r="21" spans="2:7" ht="15" customHeight="1" x14ac:dyDescent="0.2">
      <c r="B21" s="60"/>
      <c r="C21" s="10" t="s">
        <v>171</v>
      </c>
      <c r="D21" s="20">
        <v>10</v>
      </c>
      <c r="E21" s="124">
        <v>0</v>
      </c>
      <c r="F21" s="93">
        <v>30</v>
      </c>
      <c r="G21" s="94">
        <f t="shared" si="1"/>
        <v>0</v>
      </c>
    </row>
    <row r="22" spans="2:7" ht="15" customHeight="1" x14ac:dyDescent="0.2">
      <c r="B22" s="60"/>
      <c r="C22" s="10" t="s">
        <v>172</v>
      </c>
      <c r="D22" s="20">
        <v>10</v>
      </c>
      <c r="E22" s="124">
        <v>4</v>
      </c>
      <c r="F22" s="93">
        <v>30</v>
      </c>
      <c r="G22" s="94">
        <f t="shared" si="1"/>
        <v>120</v>
      </c>
    </row>
    <row r="23" spans="2:7" ht="15" customHeight="1" x14ac:dyDescent="0.2">
      <c r="B23" s="60"/>
      <c r="C23" s="10" t="s">
        <v>173</v>
      </c>
      <c r="D23" s="20">
        <v>10</v>
      </c>
      <c r="E23" s="124">
        <v>0</v>
      </c>
      <c r="F23" s="93">
        <v>30</v>
      </c>
      <c r="G23" s="94">
        <f t="shared" si="1"/>
        <v>0</v>
      </c>
    </row>
    <row r="24" spans="2:7" ht="15" customHeight="1" x14ac:dyDescent="0.2">
      <c r="B24" s="60"/>
      <c r="C24" s="10" t="s">
        <v>75</v>
      </c>
      <c r="D24" s="20">
        <v>10</v>
      </c>
      <c r="E24" s="124">
        <v>0</v>
      </c>
      <c r="F24" s="93">
        <v>30</v>
      </c>
      <c r="G24" s="94">
        <f t="shared" si="1"/>
        <v>0</v>
      </c>
    </row>
    <row r="25" spans="2:7" ht="15" customHeight="1" x14ac:dyDescent="0.2">
      <c r="B25" s="60"/>
      <c r="C25" s="10" t="s">
        <v>78</v>
      </c>
      <c r="D25" s="20">
        <v>10</v>
      </c>
      <c r="E25" s="124">
        <v>3</v>
      </c>
      <c r="F25" s="93">
        <v>30</v>
      </c>
      <c r="G25" s="94">
        <f t="shared" si="1"/>
        <v>90</v>
      </c>
    </row>
    <row r="26" spans="2:7" ht="15" customHeight="1" x14ac:dyDescent="0.2">
      <c r="B26" s="60"/>
      <c r="C26" s="10" t="s">
        <v>81</v>
      </c>
      <c r="D26" s="20">
        <v>20</v>
      </c>
      <c r="E26" s="124">
        <v>0</v>
      </c>
      <c r="F26" s="93">
        <v>30</v>
      </c>
      <c r="G26" s="94">
        <f t="shared" si="1"/>
        <v>0</v>
      </c>
    </row>
    <row r="27" spans="2:7" ht="15" customHeight="1" x14ac:dyDescent="0.2">
      <c r="B27" s="60"/>
      <c r="C27" s="10" t="s">
        <v>84</v>
      </c>
      <c r="D27" s="20">
        <v>20</v>
      </c>
      <c r="E27" s="124">
        <v>0</v>
      </c>
      <c r="F27" s="93">
        <v>30</v>
      </c>
      <c r="G27" s="94">
        <f t="shared" si="1"/>
        <v>0</v>
      </c>
    </row>
    <row r="28" spans="2:7" ht="15" customHeight="1" x14ac:dyDescent="0.2">
      <c r="B28" s="60"/>
      <c r="C28" s="10" t="s">
        <v>87</v>
      </c>
      <c r="D28" s="20">
        <v>10</v>
      </c>
      <c r="E28" s="124">
        <v>5</v>
      </c>
      <c r="F28" s="93">
        <v>30</v>
      </c>
      <c r="G28" s="94">
        <f t="shared" si="1"/>
        <v>150</v>
      </c>
    </row>
    <row r="29" spans="2:7" ht="15" customHeight="1" x14ac:dyDescent="0.2">
      <c r="B29" s="60"/>
      <c r="C29" s="10" t="s">
        <v>174</v>
      </c>
      <c r="D29" s="20">
        <v>10</v>
      </c>
      <c r="E29" s="124">
        <v>10</v>
      </c>
      <c r="F29" s="93">
        <v>30</v>
      </c>
      <c r="G29" s="94">
        <f t="shared" si="1"/>
        <v>300</v>
      </c>
    </row>
    <row r="30" spans="2:7" ht="15" customHeight="1" x14ac:dyDescent="0.25">
      <c r="B30" s="60">
        <v>3</v>
      </c>
      <c r="C30" s="89" t="s">
        <v>92</v>
      </c>
      <c r="D30" s="90">
        <v>100</v>
      </c>
      <c r="E30" s="91"/>
      <c r="F30" s="90">
        <v>10</v>
      </c>
      <c r="G30" s="92">
        <f>+D30*F30</f>
        <v>1000</v>
      </c>
    </row>
    <row r="31" spans="2:7" ht="15" customHeight="1" x14ac:dyDescent="0.2">
      <c r="B31" s="60"/>
      <c r="C31" s="10" t="s">
        <v>175</v>
      </c>
      <c r="D31" s="20">
        <v>20</v>
      </c>
      <c r="E31" s="123">
        <v>0</v>
      </c>
      <c r="F31" s="93">
        <v>10</v>
      </c>
      <c r="G31" s="94">
        <f t="shared" ref="G31:G36" si="2">+E31*F31</f>
        <v>0</v>
      </c>
    </row>
    <row r="32" spans="2:7" ht="15" customHeight="1" x14ac:dyDescent="0.2">
      <c r="B32" s="60"/>
      <c r="C32" s="19" t="s">
        <v>176</v>
      </c>
      <c r="D32" s="20">
        <v>20</v>
      </c>
      <c r="E32" s="123">
        <v>20</v>
      </c>
      <c r="F32" s="93">
        <v>10</v>
      </c>
      <c r="G32" s="94">
        <f t="shared" si="2"/>
        <v>200</v>
      </c>
    </row>
    <row r="33" spans="2:7" ht="15" customHeight="1" x14ac:dyDescent="0.2">
      <c r="B33" s="60"/>
      <c r="C33" s="10" t="s">
        <v>177</v>
      </c>
      <c r="D33" s="20">
        <v>20</v>
      </c>
      <c r="E33" s="124">
        <v>0</v>
      </c>
      <c r="F33" s="93">
        <v>10</v>
      </c>
      <c r="G33" s="94">
        <f t="shared" si="2"/>
        <v>0</v>
      </c>
    </row>
    <row r="34" spans="2:7" ht="15" customHeight="1" x14ac:dyDescent="0.2">
      <c r="B34" s="60"/>
      <c r="C34" s="10" t="s">
        <v>178</v>
      </c>
      <c r="D34" s="20">
        <v>20</v>
      </c>
      <c r="E34" s="124">
        <v>0</v>
      </c>
      <c r="F34" s="93">
        <v>10</v>
      </c>
      <c r="G34" s="94">
        <f t="shared" si="2"/>
        <v>0</v>
      </c>
    </row>
    <row r="35" spans="2:7" ht="15" customHeight="1" x14ac:dyDescent="0.2">
      <c r="B35" s="60"/>
      <c r="C35" s="10" t="s">
        <v>179</v>
      </c>
      <c r="D35" s="20">
        <v>10</v>
      </c>
      <c r="E35" s="124">
        <v>4</v>
      </c>
      <c r="F35" s="93">
        <v>10</v>
      </c>
      <c r="G35" s="94">
        <f t="shared" si="2"/>
        <v>40</v>
      </c>
    </row>
    <row r="36" spans="2:7" ht="15" customHeight="1" x14ac:dyDescent="0.2">
      <c r="B36" s="60"/>
      <c r="C36" s="10" t="s">
        <v>180</v>
      </c>
      <c r="D36" s="20">
        <v>10</v>
      </c>
      <c r="E36" s="124">
        <v>2</v>
      </c>
      <c r="F36" s="93">
        <v>10</v>
      </c>
      <c r="G36" s="94">
        <f t="shared" si="2"/>
        <v>20</v>
      </c>
    </row>
    <row r="37" spans="2:7" ht="15" customHeight="1" x14ac:dyDescent="0.25">
      <c r="B37" s="60">
        <v>4</v>
      </c>
      <c r="C37" s="89" t="s">
        <v>105</v>
      </c>
      <c r="D37" s="90">
        <v>300</v>
      </c>
      <c r="E37" s="91"/>
      <c r="F37" s="90">
        <v>30</v>
      </c>
      <c r="G37" s="92">
        <f>+D37*F37</f>
        <v>9000</v>
      </c>
    </row>
    <row r="38" spans="2:7" ht="15" customHeight="1" x14ac:dyDescent="0.2">
      <c r="B38" s="9"/>
      <c r="C38" s="10" t="s">
        <v>181</v>
      </c>
      <c r="D38" s="20">
        <v>20</v>
      </c>
      <c r="E38" s="123">
        <v>10</v>
      </c>
      <c r="F38" s="93">
        <v>30</v>
      </c>
      <c r="G38" s="94">
        <f t="shared" ref="G38:G54" si="3">+E38*F38</f>
        <v>300</v>
      </c>
    </row>
    <row r="39" spans="2:7" ht="15" customHeight="1" x14ac:dyDescent="0.2">
      <c r="B39" s="9"/>
      <c r="C39" s="10" t="s">
        <v>182</v>
      </c>
      <c r="D39" s="20">
        <v>20</v>
      </c>
      <c r="E39" s="124">
        <v>7.5</v>
      </c>
      <c r="F39" s="93">
        <v>30</v>
      </c>
      <c r="G39" s="94">
        <f t="shared" si="3"/>
        <v>225</v>
      </c>
    </row>
    <row r="40" spans="2:7" ht="15" customHeight="1" x14ac:dyDescent="0.2">
      <c r="B40" s="9"/>
      <c r="C40" s="10" t="s">
        <v>110</v>
      </c>
      <c r="D40" s="20">
        <v>10</v>
      </c>
      <c r="E40" s="124">
        <v>10</v>
      </c>
      <c r="F40" s="93">
        <v>30</v>
      </c>
      <c r="G40" s="94">
        <f t="shared" si="3"/>
        <v>300</v>
      </c>
    </row>
    <row r="41" spans="2:7" ht="15" customHeight="1" x14ac:dyDescent="0.2">
      <c r="B41" s="9"/>
      <c r="C41" s="10" t="s">
        <v>183</v>
      </c>
      <c r="D41" s="20">
        <v>10</v>
      </c>
      <c r="E41" s="124">
        <v>0</v>
      </c>
      <c r="F41" s="93">
        <v>30</v>
      </c>
      <c r="G41" s="94">
        <f t="shared" si="3"/>
        <v>0</v>
      </c>
    </row>
    <row r="42" spans="2:7" ht="15" customHeight="1" x14ac:dyDescent="0.2">
      <c r="B42" s="9"/>
      <c r="C42" s="10" t="s">
        <v>184</v>
      </c>
      <c r="D42" s="20">
        <v>20</v>
      </c>
      <c r="E42" s="124">
        <v>5</v>
      </c>
      <c r="F42" s="93">
        <v>30</v>
      </c>
      <c r="G42" s="94">
        <f t="shared" si="3"/>
        <v>150</v>
      </c>
    </row>
    <row r="43" spans="2:7" ht="15" customHeight="1" x14ac:dyDescent="0.2">
      <c r="B43" s="9"/>
      <c r="C43" s="10" t="s">
        <v>115</v>
      </c>
      <c r="D43" s="20">
        <v>20</v>
      </c>
      <c r="E43" s="124">
        <v>5</v>
      </c>
      <c r="F43" s="93">
        <v>30</v>
      </c>
      <c r="G43" s="94">
        <f t="shared" si="3"/>
        <v>150</v>
      </c>
    </row>
    <row r="44" spans="2:7" ht="29.45" customHeight="1" x14ac:dyDescent="0.2">
      <c r="B44" s="9"/>
      <c r="C44" s="10" t="s">
        <v>117</v>
      </c>
      <c r="D44" s="20">
        <v>30</v>
      </c>
      <c r="E44" s="124">
        <v>0</v>
      </c>
      <c r="F44" s="93">
        <v>30</v>
      </c>
      <c r="G44" s="94">
        <f t="shared" si="3"/>
        <v>0</v>
      </c>
    </row>
    <row r="45" spans="2:7" ht="15" customHeight="1" x14ac:dyDescent="0.2">
      <c r="B45" s="9"/>
      <c r="C45" s="10" t="s">
        <v>119</v>
      </c>
      <c r="D45" s="20">
        <v>10</v>
      </c>
      <c r="E45" s="124">
        <v>0</v>
      </c>
      <c r="F45" s="93">
        <v>30</v>
      </c>
      <c r="G45" s="94">
        <f t="shared" si="3"/>
        <v>0</v>
      </c>
    </row>
    <row r="46" spans="2:7" ht="15" customHeight="1" x14ac:dyDescent="0.2">
      <c r="B46" s="9"/>
      <c r="C46" s="10" t="s">
        <v>121</v>
      </c>
      <c r="D46" s="20">
        <v>10</v>
      </c>
      <c r="E46" s="124">
        <v>0</v>
      </c>
      <c r="F46" s="93">
        <v>30</v>
      </c>
      <c r="G46" s="94">
        <f t="shared" si="3"/>
        <v>0</v>
      </c>
    </row>
    <row r="47" spans="2:7" ht="15" customHeight="1" x14ac:dyDescent="0.2">
      <c r="B47" s="9"/>
      <c r="C47" s="10" t="s">
        <v>185</v>
      </c>
      <c r="D47" s="20">
        <v>10</v>
      </c>
      <c r="E47" s="124">
        <v>10</v>
      </c>
      <c r="F47" s="93">
        <v>30</v>
      </c>
      <c r="G47" s="94">
        <f t="shared" si="3"/>
        <v>300</v>
      </c>
    </row>
    <row r="48" spans="2:7" ht="15" customHeight="1" x14ac:dyDescent="0.2">
      <c r="B48" s="9"/>
      <c r="C48" s="10" t="s">
        <v>125</v>
      </c>
      <c r="D48" s="20">
        <v>10</v>
      </c>
      <c r="E48" s="124">
        <v>10</v>
      </c>
      <c r="F48" s="93">
        <v>30</v>
      </c>
      <c r="G48" s="94">
        <f t="shared" si="3"/>
        <v>300</v>
      </c>
    </row>
    <row r="49" spans="2:7" ht="15" customHeight="1" x14ac:dyDescent="0.2">
      <c r="B49" s="9"/>
      <c r="C49" s="10" t="s">
        <v>127</v>
      </c>
      <c r="D49" s="20">
        <v>10</v>
      </c>
      <c r="E49" s="124">
        <v>0</v>
      </c>
      <c r="F49" s="93">
        <v>30</v>
      </c>
      <c r="G49" s="94">
        <f t="shared" si="3"/>
        <v>0</v>
      </c>
    </row>
    <row r="50" spans="2:7" ht="15" customHeight="1" x14ac:dyDescent="0.2">
      <c r="B50" s="9"/>
      <c r="C50" s="10" t="s">
        <v>129</v>
      </c>
      <c r="D50" s="20">
        <v>10</v>
      </c>
      <c r="E50" s="124">
        <v>10</v>
      </c>
      <c r="F50" s="93">
        <v>30</v>
      </c>
      <c r="G50" s="94">
        <f t="shared" si="3"/>
        <v>300</v>
      </c>
    </row>
    <row r="51" spans="2:7" ht="28.5" customHeight="1" x14ac:dyDescent="0.2">
      <c r="B51" s="9"/>
      <c r="C51" s="10" t="s">
        <v>186</v>
      </c>
      <c r="D51" s="20">
        <v>30</v>
      </c>
      <c r="E51" s="124">
        <v>0</v>
      </c>
      <c r="F51" s="93">
        <v>30</v>
      </c>
      <c r="G51" s="94">
        <f t="shared" si="3"/>
        <v>0</v>
      </c>
    </row>
    <row r="52" spans="2:7" ht="15" customHeight="1" x14ac:dyDescent="0.2">
      <c r="B52" s="9"/>
      <c r="C52" s="10" t="s">
        <v>187</v>
      </c>
      <c r="D52" s="20">
        <v>20</v>
      </c>
      <c r="E52" s="124">
        <v>0</v>
      </c>
      <c r="F52" s="93"/>
      <c r="G52" s="94">
        <f t="shared" si="3"/>
        <v>0</v>
      </c>
    </row>
    <row r="53" spans="2:7" ht="15" customHeight="1" x14ac:dyDescent="0.2">
      <c r="B53" s="9"/>
      <c r="C53" s="10" t="s">
        <v>188</v>
      </c>
      <c r="D53" s="20">
        <v>30</v>
      </c>
      <c r="E53" s="124">
        <v>0</v>
      </c>
      <c r="F53" s="93">
        <v>30</v>
      </c>
      <c r="G53" s="94">
        <f t="shared" si="3"/>
        <v>0</v>
      </c>
    </row>
    <row r="54" spans="2:7" ht="15" customHeight="1" x14ac:dyDescent="0.2">
      <c r="B54" s="9"/>
      <c r="C54" s="10" t="s">
        <v>189</v>
      </c>
      <c r="D54" s="20">
        <v>30</v>
      </c>
      <c r="E54" s="124">
        <v>10</v>
      </c>
      <c r="F54" s="93">
        <v>30</v>
      </c>
      <c r="G54" s="94">
        <f t="shared" si="3"/>
        <v>300</v>
      </c>
    </row>
    <row r="55" spans="2:7" ht="15" customHeight="1" x14ac:dyDescent="0.25">
      <c r="B55" s="9"/>
      <c r="C55" s="98"/>
      <c r="D55" s="99">
        <f>SUM(D5,D15,D30,D37)</f>
        <v>1000</v>
      </c>
      <c r="E55" s="100" t="s">
        <v>142</v>
      </c>
      <c r="F55" s="101"/>
      <c r="G55" s="101">
        <f>SUM(G5,G15,G30,G37)</f>
        <v>28000</v>
      </c>
    </row>
    <row r="56" spans="2:7" ht="15" customHeight="1" x14ac:dyDescent="0.25">
      <c r="B56" s="9"/>
      <c r="C56" s="98"/>
      <c r="D56" s="102"/>
      <c r="E56" s="101" t="s">
        <v>143</v>
      </c>
      <c r="F56" s="101"/>
      <c r="G56" s="101">
        <f>SUM(G6:G14,G16:G29,G31:G36,G38:G54)</f>
        <v>8781.7999999999993</v>
      </c>
    </row>
    <row r="57" spans="2:7" ht="15" customHeight="1" x14ac:dyDescent="0.25">
      <c r="B57" s="9"/>
      <c r="C57" s="98"/>
      <c r="D57" s="102"/>
      <c r="E57" s="101" t="s">
        <v>144</v>
      </c>
      <c r="F57" s="101"/>
      <c r="G57" s="101">
        <f>+G56/G55</f>
        <v>0.31363571428571424</v>
      </c>
    </row>
    <row r="58" spans="2:7" ht="15" x14ac:dyDescent="0.25">
      <c r="C58" s="1"/>
    </row>
    <row r="60" spans="2:7" ht="15" x14ac:dyDescent="0.25">
      <c r="E60" s="106" t="s">
        <v>159</v>
      </c>
    </row>
    <row r="61" spans="2:7" ht="32.450000000000003" customHeight="1" x14ac:dyDescent="0.2">
      <c r="E61" s="55" t="s">
        <v>146</v>
      </c>
      <c r="F61" s="55"/>
      <c r="G61" s="55"/>
    </row>
    <row r="63" spans="2:7" x14ac:dyDescent="0.2">
      <c r="C63" s="107" t="s">
        <v>159</v>
      </c>
    </row>
    <row r="65" spans="3:3" x14ac:dyDescent="0.2">
      <c r="C65" s="34" t="s">
        <v>190</v>
      </c>
    </row>
    <row r="66" spans="3:3" x14ac:dyDescent="0.2">
      <c r="C66" s="34"/>
    </row>
  </sheetData>
  <pageMargins left="0.25" right="0.25" top="0.75" bottom="0.75" header="0.3" footer="0.3"/>
  <pageSetup orientation="portrait" r:id="rId1"/>
  <headerFooter alignWithMargins="0">
    <oddHeader>&amp;CSheet-3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topLeftCell="A10" workbookViewId="0">
      <selection activeCell="A26" sqref="A26:XFD31"/>
    </sheetView>
  </sheetViews>
  <sheetFormatPr defaultRowHeight="12.75" x14ac:dyDescent="0.2"/>
  <cols>
    <col min="1" max="1" width="7.42578125" customWidth="1"/>
    <col min="2" max="2" width="6.42578125" customWidth="1"/>
    <col min="3" max="3" width="15.28515625" customWidth="1"/>
    <col min="4" max="8" width="12.5703125" customWidth="1"/>
  </cols>
  <sheetData>
    <row r="1" spans="2:8" ht="69" customHeight="1" x14ac:dyDescent="0.2">
      <c r="B1" s="138" t="s">
        <v>191</v>
      </c>
      <c r="C1" s="138"/>
      <c r="D1" s="138"/>
      <c r="E1" s="138"/>
      <c r="F1" s="138"/>
      <c r="G1" s="138"/>
      <c r="H1" s="139"/>
    </row>
    <row r="2" spans="2:8" ht="63.75" x14ac:dyDescent="0.2">
      <c r="B2" s="9" t="s">
        <v>192</v>
      </c>
      <c r="C2" s="112" t="s">
        <v>193</v>
      </c>
      <c r="D2" s="113" t="s">
        <v>194</v>
      </c>
      <c r="E2" s="113" t="s">
        <v>195</v>
      </c>
      <c r="F2" s="113" t="s">
        <v>196</v>
      </c>
      <c r="G2" s="113" t="s">
        <v>197</v>
      </c>
      <c r="H2" s="114" t="s">
        <v>198</v>
      </c>
    </row>
    <row r="3" spans="2:8" ht="15" x14ac:dyDescent="0.2">
      <c r="B3" s="9"/>
      <c r="C3" s="168" t="s">
        <v>248</v>
      </c>
      <c r="D3" s="79">
        <v>4148.7</v>
      </c>
      <c r="E3" s="79">
        <v>2370</v>
      </c>
      <c r="F3" s="79">
        <v>160</v>
      </c>
      <c r="G3" s="79">
        <v>2625</v>
      </c>
      <c r="H3" s="80">
        <f>SUM(D3:G3)/28000</f>
        <v>0.33227500000000004</v>
      </c>
    </row>
    <row r="4" spans="2:8" ht="15" x14ac:dyDescent="0.2">
      <c r="B4" s="9"/>
      <c r="C4" s="168" t="s">
        <v>249</v>
      </c>
      <c r="D4" s="79">
        <v>4710</v>
      </c>
      <c r="E4" s="79">
        <v>1350</v>
      </c>
      <c r="F4" s="79">
        <v>160</v>
      </c>
      <c r="G4" s="79">
        <v>3600</v>
      </c>
      <c r="H4" s="80">
        <f>SUM(D4:G4)/28000</f>
        <v>0.3507142857142857</v>
      </c>
    </row>
    <row r="5" spans="2:8" ht="15" x14ac:dyDescent="0.2">
      <c r="B5" s="9"/>
      <c r="C5" s="168" t="s">
        <v>250</v>
      </c>
      <c r="D5" s="79">
        <v>5010</v>
      </c>
      <c r="E5" s="79">
        <v>2520</v>
      </c>
      <c r="F5" s="79">
        <v>520</v>
      </c>
      <c r="G5" s="79">
        <v>3750</v>
      </c>
      <c r="H5" s="80">
        <f t="shared" ref="H5:H21" si="0">SUM(D5:G5)/28000</f>
        <v>0.42142857142857143</v>
      </c>
    </row>
    <row r="6" spans="2:8" ht="15" x14ac:dyDescent="0.2">
      <c r="B6" s="9"/>
      <c r="C6" s="168" t="s">
        <v>251</v>
      </c>
      <c r="D6" s="79">
        <v>4306.8</v>
      </c>
      <c r="E6" s="79">
        <v>1890</v>
      </c>
      <c r="F6" s="79">
        <v>260</v>
      </c>
      <c r="G6" s="79">
        <v>2325</v>
      </c>
      <c r="H6" s="80">
        <f t="shared" si="0"/>
        <v>0.31363571428571424</v>
      </c>
    </row>
    <row r="7" spans="2:8" ht="15" x14ac:dyDescent="0.2">
      <c r="B7" s="9"/>
      <c r="C7" s="168" t="s">
        <v>252</v>
      </c>
      <c r="D7" s="79">
        <v>5339.2879999999996</v>
      </c>
      <c r="E7" s="79">
        <v>2520</v>
      </c>
      <c r="F7" s="79">
        <v>70</v>
      </c>
      <c r="G7" s="130">
        <v>3450</v>
      </c>
      <c r="H7" s="80">
        <f t="shared" si="0"/>
        <v>0.40640314285714285</v>
      </c>
    </row>
    <row r="8" spans="2:8" ht="15" x14ac:dyDescent="0.2">
      <c r="B8" s="9"/>
      <c r="C8" s="168" t="s">
        <v>253</v>
      </c>
      <c r="D8" s="79">
        <v>4200</v>
      </c>
      <c r="E8" s="79">
        <v>3120</v>
      </c>
      <c r="F8" s="79">
        <v>70</v>
      </c>
      <c r="G8" s="79">
        <v>2775</v>
      </c>
      <c r="H8" s="80">
        <f t="shared" si="0"/>
        <v>0.36303571428571429</v>
      </c>
    </row>
    <row r="9" spans="2:8" ht="15" x14ac:dyDescent="0.2">
      <c r="B9" s="9"/>
      <c r="C9" s="168" t="s">
        <v>254</v>
      </c>
      <c r="D9" s="79">
        <v>5145.8999999999996</v>
      </c>
      <c r="E9" s="79">
        <v>2490</v>
      </c>
      <c r="F9" s="79">
        <v>240</v>
      </c>
      <c r="G9" s="79">
        <v>3525</v>
      </c>
      <c r="H9" s="80">
        <f t="shared" si="0"/>
        <v>0.40717500000000001</v>
      </c>
    </row>
    <row r="10" spans="2:8" ht="15" x14ac:dyDescent="0.2">
      <c r="B10" s="9"/>
      <c r="C10" s="168" t="s">
        <v>255</v>
      </c>
      <c r="D10" s="79">
        <v>4950</v>
      </c>
      <c r="E10" s="79">
        <v>1800</v>
      </c>
      <c r="F10" s="79">
        <v>380</v>
      </c>
      <c r="G10" s="79">
        <v>3150</v>
      </c>
      <c r="H10" s="80">
        <f t="shared" si="0"/>
        <v>0.36714285714285716</v>
      </c>
    </row>
    <row r="11" spans="2:8" ht="15" x14ac:dyDescent="0.2">
      <c r="B11" s="9"/>
      <c r="C11" s="168" t="s">
        <v>256</v>
      </c>
      <c r="D11" s="79">
        <v>4785</v>
      </c>
      <c r="E11" s="79">
        <v>1410</v>
      </c>
      <c r="F11" s="79">
        <v>110</v>
      </c>
      <c r="G11" s="79">
        <v>2550</v>
      </c>
      <c r="H11" s="80">
        <f t="shared" si="0"/>
        <v>0.31624999999999998</v>
      </c>
    </row>
    <row r="12" spans="2:8" ht="15" x14ac:dyDescent="0.2">
      <c r="B12" s="9"/>
      <c r="C12" s="168" t="s">
        <v>257</v>
      </c>
      <c r="D12" s="79">
        <v>3445.5</v>
      </c>
      <c r="E12" s="79">
        <v>3000</v>
      </c>
      <c r="F12" s="79">
        <v>260</v>
      </c>
      <c r="G12" s="79">
        <v>3900</v>
      </c>
      <c r="H12" s="80">
        <f t="shared" si="0"/>
        <v>0.37876785714285716</v>
      </c>
    </row>
    <row r="13" spans="2:8" ht="15" x14ac:dyDescent="0.2">
      <c r="B13" s="9"/>
      <c r="C13" s="168" t="s">
        <v>258</v>
      </c>
      <c r="D13" s="79">
        <v>5406</v>
      </c>
      <c r="E13" s="79">
        <v>4920</v>
      </c>
      <c r="F13" s="79">
        <v>820</v>
      </c>
      <c r="G13" s="79">
        <v>3450</v>
      </c>
      <c r="H13" s="80">
        <f t="shared" si="0"/>
        <v>0.52128571428571424</v>
      </c>
    </row>
    <row r="14" spans="2:8" ht="15" x14ac:dyDescent="0.2">
      <c r="B14" s="9"/>
      <c r="C14" s="168" t="s">
        <v>259</v>
      </c>
      <c r="D14" s="79">
        <v>4522.5</v>
      </c>
      <c r="E14" s="79">
        <v>4200</v>
      </c>
      <c r="F14" s="79">
        <v>250</v>
      </c>
      <c r="G14" s="79">
        <v>4350</v>
      </c>
      <c r="H14" s="80">
        <f t="shared" si="0"/>
        <v>0.47580357142857144</v>
      </c>
    </row>
    <row r="15" spans="2:8" ht="15" x14ac:dyDescent="0.2">
      <c r="B15" s="9"/>
      <c r="C15" s="168" t="s">
        <v>260</v>
      </c>
      <c r="D15" s="79">
        <v>5520</v>
      </c>
      <c r="E15" s="79">
        <v>3780</v>
      </c>
      <c r="F15" s="79">
        <v>400</v>
      </c>
      <c r="G15" s="79">
        <v>5700</v>
      </c>
      <c r="H15" s="80">
        <f t="shared" si="0"/>
        <v>0.55000000000000004</v>
      </c>
    </row>
    <row r="16" spans="2:8" ht="15" x14ac:dyDescent="0.2">
      <c r="B16" s="9"/>
      <c r="C16" s="168" t="s">
        <v>261</v>
      </c>
      <c r="D16" s="79">
        <v>4041.6</v>
      </c>
      <c r="E16" s="79">
        <v>2490</v>
      </c>
      <c r="F16" s="79">
        <v>560</v>
      </c>
      <c r="G16" s="79">
        <v>1650</v>
      </c>
      <c r="H16" s="80">
        <f t="shared" si="0"/>
        <v>0.31220000000000003</v>
      </c>
    </row>
    <row r="17" spans="2:8" ht="15" x14ac:dyDescent="0.2">
      <c r="B17" s="9"/>
      <c r="C17" s="168" t="s">
        <v>262</v>
      </c>
      <c r="D17" s="79">
        <v>4041.6</v>
      </c>
      <c r="E17" s="79">
        <v>2490</v>
      </c>
      <c r="F17" s="79">
        <v>560</v>
      </c>
      <c r="G17" s="79">
        <v>1650</v>
      </c>
      <c r="H17" s="80">
        <f t="shared" si="0"/>
        <v>0.31220000000000003</v>
      </c>
    </row>
    <row r="18" spans="2:8" ht="15" x14ac:dyDescent="0.2">
      <c r="B18" s="9"/>
      <c r="C18" s="168" t="s">
        <v>263</v>
      </c>
      <c r="D18" s="79">
        <v>4686</v>
      </c>
      <c r="E18" s="79">
        <v>1110</v>
      </c>
      <c r="F18" s="79">
        <v>610</v>
      </c>
      <c r="G18" s="79">
        <v>2550</v>
      </c>
      <c r="H18" s="80">
        <f t="shared" si="0"/>
        <v>0.31985714285714284</v>
      </c>
    </row>
    <row r="19" spans="2:8" ht="15" x14ac:dyDescent="0.2">
      <c r="B19" s="9"/>
      <c r="C19" s="168" t="s">
        <v>264</v>
      </c>
      <c r="D19" s="79">
        <v>5070</v>
      </c>
      <c r="E19" s="79">
        <v>4020</v>
      </c>
      <c r="F19" s="79">
        <v>710</v>
      </c>
      <c r="G19" s="79">
        <v>4800</v>
      </c>
      <c r="H19" s="80">
        <f t="shared" si="0"/>
        <v>0.52142857142857146</v>
      </c>
    </row>
    <row r="20" spans="2:8" ht="15" x14ac:dyDescent="0.2">
      <c r="B20" s="9"/>
      <c r="C20" s="168" t="s">
        <v>265</v>
      </c>
      <c r="D20" s="79">
        <v>4207.5</v>
      </c>
      <c r="E20" s="79">
        <v>1920</v>
      </c>
      <c r="F20" s="79">
        <v>540</v>
      </c>
      <c r="G20" s="79">
        <v>2550</v>
      </c>
      <c r="H20" s="80">
        <f t="shared" si="0"/>
        <v>0.32919642857142856</v>
      </c>
    </row>
    <row r="21" spans="2:8" ht="15" x14ac:dyDescent="0.2">
      <c r="B21" s="9"/>
      <c r="C21" s="168" t="s">
        <v>266</v>
      </c>
      <c r="D21" s="79">
        <v>5370</v>
      </c>
      <c r="E21" s="79">
        <v>4590</v>
      </c>
      <c r="F21" s="79">
        <v>440</v>
      </c>
      <c r="G21" s="79">
        <v>3840</v>
      </c>
      <c r="H21" s="80">
        <f t="shared" si="0"/>
        <v>0.50857142857142856</v>
      </c>
    </row>
    <row r="22" spans="2:8" ht="15" x14ac:dyDescent="0.25">
      <c r="B22" s="9"/>
      <c r="C22" s="79" t="s">
        <v>199</v>
      </c>
      <c r="D22" s="81">
        <f>AVERAGE(D3:D21)</f>
        <v>4679.2835789473684</v>
      </c>
      <c r="E22" s="81">
        <f>AVERAGE(E3:E21)</f>
        <v>2736.3157894736842</v>
      </c>
      <c r="F22" s="81">
        <f>AVERAGE(F3:F21)</f>
        <v>374.73684210526318</v>
      </c>
      <c r="G22" s="81">
        <f>AVERAGE(G3:G21)</f>
        <v>3273.1578947368421</v>
      </c>
      <c r="H22" s="81">
        <f>AVERAGE(H3:H21)</f>
        <v>0.39512478947368418</v>
      </c>
    </row>
    <row r="23" spans="2:8" ht="15" x14ac:dyDescent="0.25">
      <c r="B23" s="9"/>
      <c r="C23" s="82" t="s">
        <v>200</v>
      </c>
      <c r="D23" s="83">
        <f>MEDIAN(D3:D21)</f>
        <v>4710</v>
      </c>
      <c r="E23" s="83">
        <f>MEDIAN(E3:E21)</f>
        <v>2490</v>
      </c>
      <c r="F23" s="83">
        <f>MEDIAN(F3:F21)</f>
        <v>380</v>
      </c>
      <c r="G23" s="83">
        <f>MEDIAN(G3:G21)</f>
        <v>3450</v>
      </c>
      <c r="H23" s="83">
        <f>MEDIAN(H3:H21)</f>
        <v>0.36714285714285716</v>
      </c>
    </row>
    <row r="24" spans="2:8" ht="15" x14ac:dyDescent="0.25">
      <c r="B24" s="9"/>
      <c r="C24" s="79" t="s">
        <v>201</v>
      </c>
      <c r="D24" s="84"/>
      <c r="E24" s="84"/>
      <c r="F24" s="84"/>
      <c r="G24" s="84"/>
      <c r="H24" s="81">
        <f>MAX(H3:H21)</f>
        <v>0.55000000000000004</v>
      </c>
    </row>
    <row r="25" spans="2:8" ht="15" x14ac:dyDescent="0.25">
      <c r="B25" s="9"/>
      <c r="C25" s="79" t="s">
        <v>202</v>
      </c>
      <c r="D25" s="84"/>
      <c r="E25" s="84"/>
      <c r="F25" s="84"/>
      <c r="G25" s="84"/>
      <c r="H25" s="81">
        <f>MIN(H3:H21)</f>
        <v>0.31220000000000003</v>
      </c>
    </row>
  </sheetData>
  <pageMargins left="0.25" right="0.25" top="0.75" bottom="0.75"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abSelected="1" zoomScale="124" workbookViewId="0">
      <selection sqref="A1:XFD1048576"/>
    </sheetView>
  </sheetViews>
  <sheetFormatPr defaultRowHeight="12.75" x14ac:dyDescent="0.2"/>
  <cols>
    <col min="1" max="1" width="2.85546875" customWidth="1"/>
    <col min="2" max="2" width="4.5703125" customWidth="1"/>
    <col min="3" max="3" width="33.140625" customWidth="1"/>
    <col min="6" max="6" width="28.140625" customWidth="1"/>
    <col min="7" max="7" width="0.140625" hidden="1" customWidth="1"/>
    <col min="8" max="8" width="9.140625" hidden="1" customWidth="1"/>
    <col min="9" max="9" width="19.85546875" customWidth="1"/>
    <col min="257" max="257" width="2.85546875" customWidth="1"/>
    <col min="258" max="258" width="4.5703125" customWidth="1"/>
    <col min="259" max="259" width="33.140625" customWidth="1"/>
    <col min="262" max="262" width="28.140625" customWidth="1"/>
    <col min="263" max="264" width="0" hidden="1" customWidth="1"/>
    <col min="265" max="265" width="19.85546875" customWidth="1"/>
    <col min="513" max="513" width="2.85546875" customWidth="1"/>
    <col min="514" max="514" width="4.5703125" customWidth="1"/>
    <col min="515" max="515" width="33.140625" customWidth="1"/>
    <col min="518" max="518" width="28.140625" customWidth="1"/>
    <col min="519" max="520" width="0" hidden="1" customWidth="1"/>
    <col min="521" max="521" width="19.85546875" customWidth="1"/>
    <col min="769" max="769" width="2.85546875" customWidth="1"/>
    <col min="770" max="770" width="4.5703125" customWidth="1"/>
    <col min="771" max="771" width="33.140625" customWidth="1"/>
    <col min="774" max="774" width="28.140625" customWidth="1"/>
    <col min="775" max="776" width="0" hidden="1" customWidth="1"/>
    <col min="777" max="777" width="19.85546875" customWidth="1"/>
    <col min="1025" max="1025" width="2.85546875" customWidth="1"/>
    <col min="1026" max="1026" width="4.5703125" customWidth="1"/>
    <col min="1027" max="1027" width="33.140625" customWidth="1"/>
    <col min="1030" max="1030" width="28.140625" customWidth="1"/>
    <col min="1031" max="1032" width="0" hidden="1" customWidth="1"/>
    <col min="1033" max="1033" width="19.85546875" customWidth="1"/>
    <col min="1281" max="1281" width="2.85546875" customWidth="1"/>
    <col min="1282" max="1282" width="4.5703125" customWidth="1"/>
    <col min="1283" max="1283" width="33.140625" customWidth="1"/>
    <col min="1286" max="1286" width="28.140625" customWidth="1"/>
    <col min="1287" max="1288" width="0" hidden="1" customWidth="1"/>
    <col min="1289" max="1289" width="19.85546875" customWidth="1"/>
    <col min="1537" max="1537" width="2.85546875" customWidth="1"/>
    <col min="1538" max="1538" width="4.5703125" customWidth="1"/>
    <col min="1539" max="1539" width="33.140625" customWidth="1"/>
    <col min="1542" max="1542" width="28.140625" customWidth="1"/>
    <col min="1543" max="1544" width="0" hidden="1" customWidth="1"/>
    <col min="1545" max="1545" width="19.85546875" customWidth="1"/>
    <col min="1793" max="1793" width="2.85546875" customWidth="1"/>
    <col min="1794" max="1794" width="4.5703125" customWidth="1"/>
    <col min="1795" max="1795" width="33.140625" customWidth="1"/>
    <col min="1798" max="1798" width="28.140625" customWidth="1"/>
    <col min="1799" max="1800" width="0" hidden="1" customWidth="1"/>
    <col min="1801" max="1801" width="19.85546875" customWidth="1"/>
    <col min="2049" max="2049" width="2.85546875" customWidth="1"/>
    <col min="2050" max="2050" width="4.5703125" customWidth="1"/>
    <col min="2051" max="2051" width="33.140625" customWidth="1"/>
    <col min="2054" max="2054" width="28.140625" customWidth="1"/>
    <col min="2055" max="2056" width="0" hidden="1" customWidth="1"/>
    <col min="2057" max="2057" width="19.85546875" customWidth="1"/>
    <col min="2305" max="2305" width="2.85546875" customWidth="1"/>
    <col min="2306" max="2306" width="4.5703125" customWidth="1"/>
    <col min="2307" max="2307" width="33.140625" customWidth="1"/>
    <col min="2310" max="2310" width="28.140625" customWidth="1"/>
    <col min="2311" max="2312" width="0" hidden="1" customWidth="1"/>
    <col min="2313" max="2313" width="19.85546875" customWidth="1"/>
    <col min="2561" max="2561" width="2.85546875" customWidth="1"/>
    <col min="2562" max="2562" width="4.5703125" customWidth="1"/>
    <col min="2563" max="2563" width="33.140625" customWidth="1"/>
    <col min="2566" max="2566" width="28.140625" customWidth="1"/>
    <col min="2567" max="2568" width="0" hidden="1" customWidth="1"/>
    <col min="2569" max="2569" width="19.85546875" customWidth="1"/>
    <col min="2817" max="2817" width="2.85546875" customWidth="1"/>
    <col min="2818" max="2818" width="4.5703125" customWidth="1"/>
    <col min="2819" max="2819" width="33.140625" customWidth="1"/>
    <col min="2822" max="2822" width="28.140625" customWidth="1"/>
    <col min="2823" max="2824" width="0" hidden="1" customWidth="1"/>
    <col min="2825" max="2825" width="19.85546875" customWidth="1"/>
    <col min="3073" max="3073" width="2.85546875" customWidth="1"/>
    <col min="3074" max="3074" width="4.5703125" customWidth="1"/>
    <col min="3075" max="3075" width="33.140625" customWidth="1"/>
    <col min="3078" max="3078" width="28.140625" customWidth="1"/>
    <col min="3079" max="3080" width="0" hidden="1" customWidth="1"/>
    <col min="3081" max="3081" width="19.85546875" customWidth="1"/>
    <col min="3329" max="3329" width="2.85546875" customWidth="1"/>
    <col min="3330" max="3330" width="4.5703125" customWidth="1"/>
    <col min="3331" max="3331" width="33.140625" customWidth="1"/>
    <col min="3334" max="3334" width="28.140625" customWidth="1"/>
    <col min="3335" max="3336" width="0" hidden="1" customWidth="1"/>
    <col min="3337" max="3337" width="19.85546875" customWidth="1"/>
    <col min="3585" max="3585" width="2.85546875" customWidth="1"/>
    <col min="3586" max="3586" width="4.5703125" customWidth="1"/>
    <col min="3587" max="3587" width="33.140625" customWidth="1"/>
    <col min="3590" max="3590" width="28.140625" customWidth="1"/>
    <col min="3591" max="3592" width="0" hidden="1" customWidth="1"/>
    <col min="3593" max="3593" width="19.85546875" customWidth="1"/>
    <col min="3841" max="3841" width="2.85546875" customWidth="1"/>
    <col min="3842" max="3842" width="4.5703125" customWidth="1"/>
    <col min="3843" max="3843" width="33.140625" customWidth="1"/>
    <col min="3846" max="3846" width="28.140625" customWidth="1"/>
    <col min="3847" max="3848" width="0" hidden="1" customWidth="1"/>
    <col min="3849" max="3849" width="19.85546875" customWidth="1"/>
    <col min="4097" max="4097" width="2.85546875" customWidth="1"/>
    <col min="4098" max="4098" width="4.5703125" customWidth="1"/>
    <col min="4099" max="4099" width="33.140625" customWidth="1"/>
    <col min="4102" max="4102" width="28.140625" customWidth="1"/>
    <col min="4103" max="4104" width="0" hidden="1" customWidth="1"/>
    <col min="4105" max="4105" width="19.85546875" customWidth="1"/>
    <col min="4353" max="4353" width="2.85546875" customWidth="1"/>
    <col min="4354" max="4354" width="4.5703125" customWidth="1"/>
    <col min="4355" max="4355" width="33.140625" customWidth="1"/>
    <col min="4358" max="4358" width="28.140625" customWidth="1"/>
    <col min="4359" max="4360" width="0" hidden="1" customWidth="1"/>
    <col min="4361" max="4361" width="19.85546875" customWidth="1"/>
    <col min="4609" max="4609" width="2.85546875" customWidth="1"/>
    <col min="4610" max="4610" width="4.5703125" customWidth="1"/>
    <col min="4611" max="4611" width="33.140625" customWidth="1"/>
    <col min="4614" max="4614" width="28.140625" customWidth="1"/>
    <col min="4615" max="4616" width="0" hidden="1" customWidth="1"/>
    <col min="4617" max="4617" width="19.85546875" customWidth="1"/>
    <col min="4865" max="4865" width="2.85546875" customWidth="1"/>
    <col min="4866" max="4866" width="4.5703125" customWidth="1"/>
    <col min="4867" max="4867" width="33.140625" customWidth="1"/>
    <col min="4870" max="4870" width="28.140625" customWidth="1"/>
    <col min="4871" max="4872" width="0" hidden="1" customWidth="1"/>
    <col min="4873" max="4873" width="19.85546875" customWidth="1"/>
    <col min="5121" max="5121" width="2.85546875" customWidth="1"/>
    <col min="5122" max="5122" width="4.5703125" customWidth="1"/>
    <col min="5123" max="5123" width="33.140625" customWidth="1"/>
    <col min="5126" max="5126" width="28.140625" customWidth="1"/>
    <col min="5127" max="5128" width="0" hidden="1" customWidth="1"/>
    <col min="5129" max="5129" width="19.85546875" customWidth="1"/>
    <col min="5377" max="5377" width="2.85546875" customWidth="1"/>
    <col min="5378" max="5378" width="4.5703125" customWidth="1"/>
    <col min="5379" max="5379" width="33.140625" customWidth="1"/>
    <col min="5382" max="5382" width="28.140625" customWidth="1"/>
    <col min="5383" max="5384" width="0" hidden="1" customWidth="1"/>
    <col min="5385" max="5385" width="19.85546875" customWidth="1"/>
    <col min="5633" max="5633" width="2.85546875" customWidth="1"/>
    <col min="5634" max="5634" width="4.5703125" customWidth="1"/>
    <col min="5635" max="5635" width="33.140625" customWidth="1"/>
    <col min="5638" max="5638" width="28.140625" customWidth="1"/>
    <col min="5639" max="5640" width="0" hidden="1" customWidth="1"/>
    <col min="5641" max="5641" width="19.85546875" customWidth="1"/>
    <col min="5889" max="5889" width="2.85546875" customWidth="1"/>
    <col min="5890" max="5890" width="4.5703125" customWidth="1"/>
    <col min="5891" max="5891" width="33.140625" customWidth="1"/>
    <col min="5894" max="5894" width="28.140625" customWidth="1"/>
    <col min="5895" max="5896" width="0" hidden="1" customWidth="1"/>
    <col min="5897" max="5897" width="19.85546875" customWidth="1"/>
    <col min="6145" max="6145" width="2.85546875" customWidth="1"/>
    <col min="6146" max="6146" width="4.5703125" customWidth="1"/>
    <col min="6147" max="6147" width="33.140625" customWidth="1"/>
    <col min="6150" max="6150" width="28.140625" customWidth="1"/>
    <col min="6151" max="6152" width="0" hidden="1" customWidth="1"/>
    <col min="6153" max="6153" width="19.85546875" customWidth="1"/>
    <col min="6401" max="6401" width="2.85546875" customWidth="1"/>
    <col min="6402" max="6402" width="4.5703125" customWidth="1"/>
    <col min="6403" max="6403" width="33.140625" customWidth="1"/>
    <col min="6406" max="6406" width="28.140625" customWidth="1"/>
    <col min="6407" max="6408" width="0" hidden="1" customWidth="1"/>
    <col min="6409" max="6409" width="19.85546875" customWidth="1"/>
    <col min="6657" max="6657" width="2.85546875" customWidth="1"/>
    <col min="6658" max="6658" width="4.5703125" customWidth="1"/>
    <col min="6659" max="6659" width="33.140625" customWidth="1"/>
    <col min="6662" max="6662" width="28.140625" customWidth="1"/>
    <col min="6663" max="6664" width="0" hidden="1" customWidth="1"/>
    <col min="6665" max="6665" width="19.85546875" customWidth="1"/>
    <col min="6913" max="6913" width="2.85546875" customWidth="1"/>
    <col min="6914" max="6914" width="4.5703125" customWidth="1"/>
    <col min="6915" max="6915" width="33.140625" customWidth="1"/>
    <col min="6918" max="6918" width="28.140625" customWidth="1"/>
    <col min="6919" max="6920" width="0" hidden="1" customWidth="1"/>
    <col min="6921" max="6921" width="19.85546875" customWidth="1"/>
    <col min="7169" max="7169" width="2.85546875" customWidth="1"/>
    <col min="7170" max="7170" width="4.5703125" customWidth="1"/>
    <col min="7171" max="7171" width="33.140625" customWidth="1"/>
    <col min="7174" max="7174" width="28.140625" customWidth="1"/>
    <col min="7175" max="7176" width="0" hidden="1" customWidth="1"/>
    <col min="7177" max="7177" width="19.85546875" customWidth="1"/>
    <col min="7425" max="7425" width="2.85546875" customWidth="1"/>
    <col min="7426" max="7426" width="4.5703125" customWidth="1"/>
    <col min="7427" max="7427" width="33.140625" customWidth="1"/>
    <col min="7430" max="7430" width="28.140625" customWidth="1"/>
    <col min="7431" max="7432" width="0" hidden="1" customWidth="1"/>
    <col min="7433" max="7433" width="19.85546875" customWidth="1"/>
    <col min="7681" max="7681" width="2.85546875" customWidth="1"/>
    <col min="7682" max="7682" width="4.5703125" customWidth="1"/>
    <col min="7683" max="7683" width="33.140625" customWidth="1"/>
    <col min="7686" max="7686" width="28.140625" customWidth="1"/>
    <col min="7687" max="7688" width="0" hidden="1" customWidth="1"/>
    <col min="7689" max="7689" width="19.85546875" customWidth="1"/>
    <col min="7937" max="7937" width="2.85546875" customWidth="1"/>
    <col min="7938" max="7938" width="4.5703125" customWidth="1"/>
    <col min="7939" max="7939" width="33.140625" customWidth="1"/>
    <col min="7942" max="7942" width="28.140625" customWidth="1"/>
    <col min="7943" max="7944" width="0" hidden="1" customWidth="1"/>
    <col min="7945" max="7945" width="19.85546875" customWidth="1"/>
    <col min="8193" max="8193" width="2.85546875" customWidth="1"/>
    <col min="8194" max="8194" width="4.5703125" customWidth="1"/>
    <col min="8195" max="8195" width="33.140625" customWidth="1"/>
    <col min="8198" max="8198" width="28.140625" customWidth="1"/>
    <col min="8199" max="8200" width="0" hidden="1" customWidth="1"/>
    <col min="8201" max="8201" width="19.85546875" customWidth="1"/>
    <col min="8449" max="8449" width="2.85546875" customWidth="1"/>
    <col min="8450" max="8450" width="4.5703125" customWidth="1"/>
    <col min="8451" max="8451" width="33.140625" customWidth="1"/>
    <col min="8454" max="8454" width="28.140625" customWidth="1"/>
    <col min="8455" max="8456" width="0" hidden="1" customWidth="1"/>
    <col min="8457" max="8457" width="19.85546875" customWidth="1"/>
    <col min="8705" max="8705" width="2.85546875" customWidth="1"/>
    <col min="8706" max="8706" width="4.5703125" customWidth="1"/>
    <col min="8707" max="8707" width="33.140625" customWidth="1"/>
    <col min="8710" max="8710" width="28.140625" customWidth="1"/>
    <col min="8711" max="8712" width="0" hidden="1" customWidth="1"/>
    <col min="8713" max="8713" width="19.85546875" customWidth="1"/>
    <col min="8961" max="8961" width="2.85546875" customWidth="1"/>
    <col min="8962" max="8962" width="4.5703125" customWidth="1"/>
    <col min="8963" max="8963" width="33.140625" customWidth="1"/>
    <col min="8966" max="8966" width="28.140625" customWidth="1"/>
    <col min="8967" max="8968" width="0" hidden="1" customWidth="1"/>
    <col min="8969" max="8969" width="19.85546875" customWidth="1"/>
    <col min="9217" max="9217" width="2.85546875" customWidth="1"/>
    <col min="9218" max="9218" width="4.5703125" customWidth="1"/>
    <col min="9219" max="9219" width="33.140625" customWidth="1"/>
    <col min="9222" max="9222" width="28.140625" customWidth="1"/>
    <col min="9223" max="9224" width="0" hidden="1" customWidth="1"/>
    <col min="9225" max="9225" width="19.85546875" customWidth="1"/>
    <col min="9473" max="9473" width="2.85546875" customWidth="1"/>
    <col min="9474" max="9474" width="4.5703125" customWidth="1"/>
    <col min="9475" max="9475" width="33.140625" customWidth="1"/>
    <col min="9478" max="9478" width="28.140625" customWidth="1"/>
    <col min="9479" max="9480" width="0" hidden="1" customWidth="1"/>
    <col min="9481" max="9481" width="19.85546875" customWidth="1"/>
    <col min="9729" max="9729" width="2.85546875" customWidth="1"/>
    <col min="9730" max="9730" width="4.5703125" customWidth="1"/>
    <col min="9731" max="9731" width="33.140625" customWidth="1"/>
    <col min="9734" max="9734" width="28.140625" customWidth="1"/>
    <col min="9735" max="9736" width="0" hidden="1" customWidth="1"/>
    <col min="9737" max="9737" width="19.85546875" customWidth="1"/>
    <col min="9985" max="9985" width="2.85546875" customWidth="1"/>
    <col min="9986" max="9986" width="4.5703125" customWidth="1"/>
    <col min="9987" max="9987" width="33.140625" customWidth="1"/>
    <col min="9990" max="9990" width="28.140625" customWidth="1"/>
    <col min="9991" max="9992" width="0" hidden="1" customWidth="1"/>
    <col min="9993" max="9993" width="19.85546875" customWidth="1"/>
    <col min="10241" max="10241" width="2.85546875" customWidth="1"/>
    <col min="10242" max="10242" width="4.5703125" customWidth="1"/>
    <col min="10243" max="10243" width="33.140625" customWidth="1"/>
    <col min="10246" max="10246" width="28.140625" customWidth="1"/>
    <col min="10247" max="10248" width="0" hidden="1" customWidth="1"/>
    <col min="10249" max="10249" width="19.85546875" customWidth="1"/>
    <col min="10497" max="10497" width="2.85546875" customWidth="1"/>
    <col min="10498" max="10498" width="4.5703125" customWidth="1"/>
    <col min="10499" max="10499" width="33.140625" customWidth="1"/>
    <col min="10502" max="10502" width="28.140625" customWidth="1"/>
    <col min="10503" max="10504" width="0" hidden="1" customWidth="1"/>
    <col min="10505" max="10505" width="19.85546875" customWidth="1"/>
    <col min="10753" max="10753" width="2.85546875" customWidth="1"/>
    <col min="10754" max="10754" width="4.5703125" customWidth="1"/>
    <col min="10755" max="10755" width="33.140625" customWidth="1"/>
    <col min="10758" max="10758" width="28.140625" customWidth="1"/>
    <col min="10759" max="10760" width="0" hidden="1" customWidth="1"/>
    <col min="10761" max="10761" width="19.85546875" customWidth="1"/>
    <col min="11009" max="11009" width="2.85546875" customWidth="1"/>
    <col min="11010" max="11010" width="4.5703125" customWidth="1"/>
    <col min="11011" max="11011" width="33.140625" customWidth="1"/>
    <col min="11014" max="11014" width="28.140625" customWidth="1"/>
    <col min="11015" max="11016" width="0" hidden="1" customWidth="1"/>
    <col min="11017" max="11017" width="19.85546875" customWidth="1"/>
    <col min="11265" max="11265" width="2.85546875" customWidth="1"/>
    <col min="11266" max="11266" width="4.5703125" customWidth="1"/>
    <col min="11267" max="11267" width="33.140625" customWidth="1"/>
    <col min="11270" max="11270" width="28.140625" customWidth="1"/>
    <col min="11271" max="11272" width="0" hidden="1" customWidth="1"/>
    <col min="11273" max="11273" width="19.85546875" customWidth="1"/>
    <col min="11521" max="11521" width="2.85546875" customWidth="1"/>
    <col min="11522" max="11522" width="4.5703125" customWidth="1"/>
    <col min="11523" max="11523" width="33.140625" customWidth="1"/>
    <col min="11526" max="11526" width="28.140625" customWidth="1"/>
    <col min="11527" max="11528" width="0" hidden="1" customWidth="1"/>
    <col min="11529" max="11529" width="19.85546875" customWidth="1"/>
    <col min="11777" max="11777" width="2.85546875" customWidth="1"/>
    <col min="11778" max="11778" width="4.5703125" customWidth="1"/>
    <col min="11779" max="11779" width="33.140625" customWidth="1"/>
    <col min="11782" max="11782" width="28.140625" customWidth="1"/>
    <col min="11783" max="11784" width="0" hidden="1" customWidth="1"/>
    <col min="11785" max="11785" width="19.85546875" customWidth="1"/>
    <col min="12033" max="12033" width="2.85546875" customWidth="1"/>
    <col min="12034" max="12034" width="4.5703125" customWidth="1"/>
    <col min="12035" max="12035" width="33.140625" customWidth="1"/>
    <col min="12038" max="12038" width="28.140625" customWidth="1"/>
    <col min="12039" max="12040" width="0" hidden="1" customWidth="1"/>
    <col min="12041" max="12041" width="19.85546875" customWidth="1"/>
    <col min="12289" max="12289" width="2.85546875" customWidth="1"/>
    <col min="12290" max="12290" width="4.5703125" customWidth="1"/>
    <col min="12291" max="12291" width="33.140625" customWidth="1"/>
    <col min="12294" max="12294" width="28.140625" customWidth="1"/>
    <col min="12295" max="12296" width="0" hidden="1" customWidth="1"/>
    <col min="12297" max="12297" width="19.85546875" customWidth="1"/>
    <col min="12545" max="12545" width="2.85546875" customWidth="1"/>
    <col min="12546" max="12546" width="4.5703125" customWidth="1"/>
    <col min="12547" max="12547" width="33.140625" customWidth="1"/>
    <col min="12550" max="12550" width="28.140625" customWidth="1"/>
    <col min="12551" max="12552" width="0" hidden="1" customWidth="1"/>
    <col min="12553" max="12553" width="19.85546875" customWidth="1"/>
    <col min="12801" max="12801" width="2.85546875" customWidth="1"/>
    <col min="12802" max="12802" width="4.5703125" customWidth="1"/>
    <col min="12803" max="12803" width="33.140625" customWidth="1"/>
    <col min="12806" max="12806" width="28.140625" customWidth="1"/>
    <col min="12807" max="12808" width="0" hidden="1" customWidth="1"/>
    <col min="12809" max="12809" width="19.85546875" customWidth="1"/>
    <col min="13057" max="13057" width="2.85546875" customWidth="1"/>
    <col min="13058" max="13058" width="4.5703125" customWidth="1"/>
    <col min="13059" max="13059" width="33.140625" customWidth="1"/>
    <col min="13062" max="13062" width="28.140625" customWidth="1"/>
    <col min="13063" max="13064" width="0" hidden="1" customWidth="1"/>
    <col min="13065" max="13065" width="19.85546875" customWidth="1"/>
    <col min="13313" max="13313" width="2.85546875" customWidth="1"/>
    <col min="13314" max="13314" width="4.5703125" customWidth="1"/>
    <col min="13315" max="13315" width="33.140625" customWidth="1"/>
    <col min="13318" max="13318" width="28.140625" customWidth="1"/>
    <col min="13319" max="13320" width="0" hidden="1" customWidth="1"/>
    <col min="13321" max="13321" width="19.85546875" customWidth="1"/>
    <col min="13569" max="13569" width="2.85546875" customWidth="1"/>
    <col min="13570" max="13570" width="4.5703125" customWidth="1"/>
    <col min="13571" max="13571" width="33.140625" customWidth="1"/>
    <col min="13574" max="13574" width="28.140625" customWidth="1"/>
    <col min="13575" max="13576" width="0" hidden="1" customWidth="1"/>
    <col min="13577" max="13577" width="19.85546875" customWidth="1"/>
    <col min="13825" max="13825" width="2.85546875" customWidth="1"/>
    <col min="13826" max="13826" width="4.5703125" customWidth="1"/>
    <col min="13827" max="13827" width="33.140625" customWidth="1"/>
    <col min="13830" max="13830" width="28.140625" customWidth="1"/>
    <col min="13831" max="13832" width="0" hidden="1" customWidth="1"/>
    <col min="13833" max="13833" width="19.85546875" customWidth="1"/>
    <col min="14081" max="14081" width="2.85546875" customWidth="1"/>
    <col min="14082" max="14082" width="4.5703125" customWidth="1"/>
    <col min="14083" max="14083" width="33.140625" customWidth="1"/>
    <col min="14086" max="14086" width="28.140625" customWidth="1"/>
    <col min="14087" max="14088" width="0" hidden="1" customWidth="1"/>
    <col min="14089" max="14089" width="19.85546875" customWidth="1"/>
    <col min="14337" max="14337" width="2.85546875" customWidth="1"/>
    <col min="14338" max="14338" width="4.5703125" customWidth="1"/>
    <col min="14339" max="14339" width="33.140625" customWidth="1"/>
    <col min="14342" max="14342" width="28.140625" customWidth="1"/>
    <col min="14343" max="14344" width="0" hidden="1" customWidth="1"/>
    <col min="14345" max="14345" width="19.85546875" customWidth="1"/>
    <col min="14593" max="14593" width="2.85546875" customWidth="1"/>
    <col min="14594" max="14594" width="4.5703125" customWidth="1"/>
    <col min="14595" max="14595" width="33.140625" customWidth="1"/>
    <col min="14598" max="14598" width="28.140625" customWidth="1"/>
    <col min="14599" max="14600" width="0" hidden="1" customWidth="1"/>
    <col min="14601" max="14601" width="19.85546875" customWidth="1"/>
    <col min="14849" max="14849" width="2.85546875" customWidth="1"/>
    <col min="14850" max="14850" width="4.5703125" customWidth="1"/>
    <col min="14851" max="14851" width="33.140625" customWidth="1"/>
    <col min="14854" max="14854" width="28.140625" customWidth="1"/>
    <col min="14855" max="14856" width="0" hidden="1" customWidth="1"/>
    <col min="14857" max="14857" width="19.85546875" customWidth="1"/>
    <col min="15105" max="15105" width="2.85546875" customWidth="1"/>
    <col min="15106" max="15106" width="4.5703125" customWidth="1"/>
    <col min="15107" max="15107" width="33.140625" customWidth="1"/>
    <col min="15110" max="15110" width="28.140625" customWidth="1"/>
    <col min="15111" max="15112" width="0" hidden="1" customWidth="1"/>
    <col min="15113" max="15113" width="19.85546875" customWidth="1"/>
    <col min="15361" max="15361" width="2.85546875" customWidth="1"/>
    <col min="15362" max="15362" width="4.5703125" customWidth="1"/>
    <col min="15363" max="15363" width="33.140625" customWidth="1"/>
    <col min="15366" max="15366" width="28.140625" customWidth="1"/>
    <col min="15367" max="15368" width="0" hidden="1" customWidth="1"/>
    <col min="15369" max="15369" width="19.85546875" customWidth="1"/>
    <col min="15617" max="15617" width="2.85546875" customWidth="1"/>
    <col min="15618" max="15618" width="4.5703125" customWidth="1"/>
    <col min="15619" max="15619" width="33.140625" customWidth="1"/>
    <col min="15622" max="15622" width="28.140625" customWidth="1"/>
    <col min="15623" max="15624" width="0" hidden="1" customWidth="1"/>
    <col min="15625" max="15625" width="19.85546875" customWidth="1"/>
    <col min="15873" max="15873" width="2.85546875" customWidth="1"/>
    <col min="15874" max="15874" width="4.5703125" customWidth="1"/>
    <col min="15875" max="15875" width="33.140625" customWidth="1"/>
    <col min="15878" max="15878" width="28.140625" customWidth="1"/>
    <col min="15879" max="15880" width="0" hidden="1" customWidth="1"/>
    <col min="15881" max="15881" width="19.85546875" customWidth="1"/>
    <col min="16129" max="16129" width="2.85546875" customWidth="1"/>
    <col min="16130" max="16130" width="4.5703125" customWidth="1"/>
    <col min="16131" max="16131" width="33.140625" customWidth="1"/>
    <col min="16134" max="16134" width="28.140625" customWidth="1"/>
    <col min="16135" max="16136" width="0" hidden="1" customWidth="1"/>
    <col min="16137" max="16137" width="19.85546875" customWidth="1"/>
  </cols>
  <sheetData>
    <row r="1" spans="2:8" ht="73.5" customHeight="1" x14ac:dyDescent="0.2">
      <c r="B1" s="145" t="s">
        <v>267</v>
      </c>
      <c r="C1" s="111"/>
      <c r="D1" s="111"/>
      <c r="E1" s="111"/>
      <c r="F1" s="111"/>
      <c r="G1" s="111"/>
      <c r="H1" s="175"/>
    </row>
    <row r="2" spans="2:8" ht="15" x14ac:dyDescent="0.2">
      <c r="B2" s="69">
        <v>1</v>
      </c>
      <c r="C2" s="70" t="s">
        <v>203</v>
      </c>
      <c r="D2" s="176">
        <v>1961</v>
      </c>
      <c r="E2" s="119"/>
      <c r="F2" s="119"/>
      <c r="G2" s="119"/>
      <c r="H2" s="177"/>
    </row>
    <row r="3" spans="2:8" ht="95.25" customHeight="1" x14ac:dyDescent="0.2">
      <c r="B3" s="69" t="s">
        <v>3</v>
      </c>
      <c r="C3" s="178" t="s">
        <v>204</v>
      </c>
      <c r="D3" s="179" t="s">
        <v>268</v>
      </c>
      <c r="E3" s="180"/>
      <c r="F3" s="180"/>
      <c r="G3" s="180"/>
      <c r="H3" s="181"/>
    </row>
    <row r="4" spans="2:8" ht="92.25" customHeight="1" x14ac:dyDescent="0.2">
      <c r="B4" s="69" t="s">
        <v>6</v>
      </c>
      <c r="C4" s="178" t="s">
        <v>205</v>
      </c>
      <c r="D4" s="182" t="s">
        <v>269</v>
      </c>
      <c r="E4" s="183"/>
      <c r="F4" s="183"/>
      <c r="G4" s="183"/>
      <c r="H4" s="184"/>
    </row>
    <row r="5" spans="2:8" ht="15.75" x14ac:dyDescent="0.25">
      <c r="B5" s="72">
        <v>3</v>
      </c>
      <c r="C5" s="185" t="s">
        <v>206</v>
      </c>
      <c r="D5" s="186"/>
      <c r="E5" s="119"/>
      <c r="F5" s="119"/>
      <c r="G5" s="119"/>
      <c r="H5" s="177"/>
    </row>
    <row r="6" spans="2:8" ht="90.75" customHeight="1" x14ac:dyDescent="0.2">
      <c r="B6" s="187" t="s">
        <v>15</v>
      </c>
      <c r="C6" s="188" t="s">
        <v>207</v>
      </c>
      <c r="D6" s="189" t="s">
        <v>270</v>
      </c>
      <c r="E6" s="190"/>
      <c r="F6" s="190"/>
      <c r="G6" s="190"/>
      <c r="H6" s="191"/>
    </row>
    <row r="7" spans="2:8" ht="96" customHeight="1" x14ac:dyDescent="0.2">
      <c r="B7" s="187" t="s">
        <v>17</v>
      </c>
      <c r="C7" s="188" t="s">
        <v>208</v>
      </c>
      <c r="D7" s="189" t="s">
        <v>271</v>
      </c>
      <c r="E7" s="190"/>
      <c r="F7" s="190"/>
      <c r="G7" s="190"/>
      <c r="H7" s="191"/>
    </row>
    <row r="8" spans="2:8" ht="104.25" customHeight="1" x14ac:dyDescent="0.2">
      <c r="B8" s="187" t="s">
        <v>19</v>
      </c>
      <c r="C8" s="188" t="s">
        <v>209</v>
      </c>
      <c r="D8" s="192" t="s">
        <v>272</v>
      </c>
      <c r="E8" s="193"/>
      <c r="F8" s="193"/>
      <c r="G8" s="193"/>
      <c r="H8" s="194"/>
    </row>
    <row r="9" spans="2:8" ht="97.5" customHeight="1" x14ac:dyDescent="0.2">
      <c r="B9" s="187" t="s">
        <v>21</v>
      </c>
      <c r="C9" s="188" t="s">
        <v>210</v>
      </c>
      <c r="D9" s="192" t="s">
        <v>273</v>
      </c>
      <c r="E9" s="193"/>
      <c r="F9" s="193"/>
      <c r="G9" s="193"/>
      <c r="H9" s="194"/>
    </row>
    <row r="10" spans="2:8" ht="72.599999999999994" customHeight="1" x14ac:dyDescent="0.2">
      <c r="B10" s="68">
        <v>4</v>
      </c>
      <c r="C10" s="62" t="s">
        <v>211</v>
      </c>
      <c r="D10" s="195" t="s">
        <v>274</v>
      </c>
      <c r="E10" s="196"/>
      <c r="F10" s="196"/>
      <c r="G10" s="119"/>
      <c r="H10" s="177"/>
    </row>
    <row r="11" spans="2:8" ht="35.1" customHeight="1" x14ac:dyDescent="0.2">
      <c r="B11" s="68">
        <v>5</v>
      </c>
      <c r="C11" s="62" t="s">
        <v>212</v>
      </c>
      <c r="D11" s="195" t="s">
        <v>275</v>
      </c>
      <c r="E11" s="196"/>
      <c r="F11" s="196"/>
      <c r="G11" s="119"/>
      <c r="H11" s="177"/>
    </row>
    <row r="12" spans="2:8" ht="35.1" customHeight="1" x14ac:dyDescent="0.2">
      <c r="B12" s="68">
        <v>6</v>
      </c>
      <c r="C12" s="62" t="s">
        <v>213</v>
      </c>
      <c r="D12" s="195" t="s">
        <v>275</v>
      </c>
      <c r="E12" s="196"/>
      <c r="F12" s="196"/>
      <c r="G12" s="119"/>
      <c r="H12" s="177"/>
    </row>
    <row r="13" spans="2:8" ht="30.6" customHeight="1" x14ac:dyDescent="0.2">
      <c r="B13" s="68">
        <v>7</v>
      </c>
      <c r="C13" s="62" t="s">
        <v>214</v>
      </c>
      <c r="D13" s="195" t="s">
        <v>276</v>
      </c>
      <c r="E13" s="196" t="s">
        <v>277</v>
      </c>
      <c r="F13" s="196" t="s">
        <v>278</v>
      </c>
      <c r="G13" s="119"/>
      <c r="H13" s="177"/>
    </row>
    <row r="14" spans="2:8" ht="15" x14ac:dyDescent="0.25">
      <c r="B14" s="71">
        <v>8</v>
      </c>
      <c r="C14" s="74" t="s">
        <v>215</v>
      </c>
      <c r="D14" s="195" t="s">
        <v>8</v>
      </c>
      <c r="E14" s="196"/>
      <c r="F14" s="196"/>
      <c r="G14" s="119"/>
      <c r="H14" s="177"/>
    </row>
    <row r="15" spans="2:8" ht="26.25" x14ac:dyDescent="0.25">
      <c r="B15" s="71">
        <v>9</v>
      </c>
      <c r="C15" s="75" t="s">
        <v>216</v>
      </c>
      <c r="D15" s="195" t="s">
        <v>8</v>
      </c>
      <c r="E15" s="196"/>
      <c r="F15" s="196"/>
      <c r="G15" s="119"/>
      <c r="H15" s="177"/>
    </row>
    <row r="16" spans="2:8" ht="15" x14ac:dyDescent="0.2">
      <c r="B16" s="73">
        <v>10</v>
      </c>
      <c r="C16" s="197" t="s">
        <v>217</v>
      </c>
      <c r="D16" s="195"/>
      <c r="E16" s="196"/>
      <c r="F16" s="196"/>
      <c r="G16" s="119"/>
      <c r="H16" s="177"/>
    </row>
    <row r="17" spans="2:9" ht="15" x14ac:dyDescent="0.25">
      <c r="B17" s="198" t="s">
        <v>15</v>
      </c>
      <c r="C17" s="74" t="s">
        <v>218</v>
      </c>
      <c r="D17" s="195"/>
      <c r="E17" s="196"/>
      <c r="F17" s="196"/>
      <c r="G17" s="119"/>
      <c r="H17" s="177"/>
    </row>
    <row r="18" spans="2:9" ht="15" x14ac:dyDescent="0.25">
      <c r="B18" s="198" t="s">
        <v>17</v>
      </c>
      <c r="C18" s="76" t="s">
        <v>219</v>
      </c>
      <c r="D18" s="195"/>
      <c r="E18" s="196"/>
      <c r="F18" s="196"/>
      <c r="G18" s="119"/>
      <c r="H18" s="177"/>
    </row>
    <row r="19" spans="2:9" ht="15" x14ac:dyDescent="0.25">
      <c r="B19" s="198" t="s">
        <v>19</v>
      </c>
      <c r="C19" s="76" t="s">
        <v>220</v>
      </c>
      <c r="D19" s="195"/>
      <c r="E19" s="196"/>
      <c r="F19" s="196"/>
      <c r="G19" s="119"/>
      <c r="H19" s="177"/>
    </row>
    <row r="20" spans="2:9" ht="15" x14ac:dyDescent="0.25">
      <c r="B20" s="198" t="s">
        <v>21</v>
      </c>
      <c r="C20" s="199" t="s">
        <v>221</v>
      </c>
      <c r="D20" s="195"/>
      <c r="E20" s="196"/>
      <c r="F20" s="196"/>
      <c r="G20" s="119"/>
      <c r="H20" s="177"/>
    </row>
    <row r="21" spans="2:9" ht="15" x14ac:dyDescent="0.25">
      <c r="B21" s="198" t="s">
        <v>23</v>
      </c>
      <c r="C21" s="199" t="s">
        <v>222</v>
      </c>
      <c r="D21" s="195"/>
      <c r="E21" s="196"/>
      <c r="F21" s="196"/>
      <c r="G21" s="119"/>
      <c r="H21" s="177"/>
    </row>
    <row r="22" spans="2:9" ht="15" x14ac:dyDescent="0.25">
      <c r="B22" s="198" t="s">
        <v>25</v>
      </c>
      <c r="C22" s="199" t="s">
        <v>223</v>
      </c>
      <c r="D22" s="195"/>
      <c r="E22" s="196"/>
      <c r="F22" s="196"/>
      <c r="G22" s="119"/>
      <c r="H22" s="177"/>
    </row>
    <row r="23" spans="2:9" ht="15" x14ac:dyDescent="0.25">
      <c r="B23" s="198" t="s">
        <v>27</v>
      </c>
      <c r="C23" s="76" t="s">
        <v>224</v>
      </c>
      <c r="D23" s="195" t="s">
        <v>275</v>
      </c>
      <c r="E23" s="196"/>
      <c r="F23" s="196"/>
      <c r="G23" s="119"/>
      <c r="H23" s="177"/>
    </row>
    <row r="24" spans="2:9" ht="15" x14ac:dyDescent="0.25">
      <c r="B24" s="198" t="s">
        <v>52</v>
      </c>
      <c r="C24" s="74" t="s">
        <v>225</v>
      </c>
      <c r="D24" s="195" t="s">
        <v>275</v>
      </c>
      <c r="E24" s="196"/>
      <c r="F24" s="196"/>
      <c r="G24" s="119"/>
      <c r="H24" s="177"/>
    </row>
    <row r="25" spans="2:9" ht="15" x14ac:dyDescent="0.25">
      <c r="B25" s="198" t="s">
        <v>55</v>
      </c>
      <c r="C25" s="76" t="s">
        <v>226</v>
      </c>
      <c r="D25" s="140"/>
      <c r="E25" s="119"/>
      <c r="F25" s="119"/>
      <c r="G25" s="119"/>
      <c r="H25" s="177"/>
    </row>
    <row r="26" spans="2:9" ht="25.5" customHeight="1" x14ac:dyDescent="0.2">
      <c r="B26" s="125" t="s">
        <v>227</v>
      </c>
      <c r="C26" s="115"/>
      <c r="D26" s="115"/>
      <c r="E26" s="115"/>
      <c r="F26" s="115"/>
      <c r="G26" s="115"/>
      <c r="H26" s="126"/>
      <c r="I26" s="78"/>
    </row>
    <row r="27" spans="2:9" x14ac:dyDescent="0.2">
      <c r="D27" s="32"/>
      <c r="E27" s="32"/>
      <c r="F27" s="32"/>
      <c r="G27" s="32"/>
      <c r="H27" s="32"/>
    </row>
    <row r="28" spans="2:9" x14ac:dyDescent="0.2">
      <c r="C28" s="103" t="s">
        <v>159</v>
      </c>
      <c r="D28" s="116"/>
      <c r="E28" s="117"/>
      <c r="F28" s="117"/>
      <c r="G28" s="117"/>
      <c r="H28" s="117"/>
    </row>
    <row r="29" spans="2:9" x14ac:dyDescent="0.2">
      <c r="C29" s="108"/>
      <c r="D29" s="117"/>
      <c r="E29" s="117"/>
      <c r="F29" s="117"/>
      <c r="G29" s="117"/>
      <c r="H29" s="117"/>
    </row>
    <row r="30" spans="2:9" ht="36.75" customHeight="1" x14ac:dyDescent="0.2">
      <c r="C30" s="54" t="s">
        <v>228</v>
      </c>
      <c r="D30" s="117"/>
      <c r="E30" s="117"/>
      <c r="F30" s="117"/>
      <c r="G30" s="117"/>
      <c r="H30" s="117"/>
    </row>
    <row r="31" spans="2:9" x14ac:dyDescent="0.2">
      <c r="C31" s="54"/>
      <c r="D31" s="117"/>
      <c r="E31" s="117"/>
      <c r="F31" s="117"/>
      <c r="G31" s="117"/>
      <c r="H31" s="117"/>
    </row>
    <row r="32" spans="2:9" ht="36" customHeight="1" x14ac:dyDescent="0.2">
      <c r="C32" s="54" t="s">
        <v>229</v>
      </c>
      <c r="D32" s="117"/>
      <c r="E32" s="117"/>
      <c r="F32" s="117"/>
      <c r="G32" s="117"/>
      <c r="H32" s="117"/>
    </row>
    <row r="33" spans="4:8" x14ac:dyDescent="0.2">
      <c r="D33" s="32"/>
      <c r="E33" s="32"/>
      <c r="F33" s="32"/>
      <c r="G33" s="32"/>
      <c r="H33" s="32"/>
    </row>
    <row r="34" spans="4:8" x14ac:dyDescent="0.2">
      <c r="D34" s="32"/>
      <c r="E34" s="32"/>
      <c r="F34" s="32"/>
      <c r="G34" s="32"/>
      <c r="H34" s="32"/>
    </row>
    <row r="35" spans="4:8" x14ac:dyDescent="0.2">
      <c r="D35" s="32"/>
      <c r="E35" s="32"/>
      <c r="F35" s="32"/>
      <c r="G35" s="32"/>
      <c r="H35" s="32"/>
    </row>
  </sheetData>
  <mergeCells count="6">
    <mergeCell ref="D3:H3"/>
    <mergeCell ref="D4:H4"/>
    <mergeCell ref="D6:H6"/>
    <mergeCell ref="D7:H7"/>
    <mergeCell ref="D8:H8"/>
    <mergeCell ref="D9:H9"/>
  </mergeCells>
  <pageMargins left="0.25" right="0.25" top="0.75" bottom="0.75" header="0.3" footer="0.3"/>
  <pageSetup orientation="portrait" r:id="rId1"/>
  <headerFooter alignWithMargins="0">
    <oddHeader>&amp;CSheet-4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topLeftCell="A4" workbookViewId="0">
      <selection activeCell="B21" sqref="B21"/>
    </sheetView>
  </sheetViews>
  <sheetFormatPr defaultRowHeight="12.75" x14ac:dyDescent="0.2"/>
  <cols>
    <col min="1" max="1" width="9.85546875" customWidth="1"/>
    <col min="3" max="3" width="33.140625" customWidth="1"/>
    <col min="7" max="7" width="7.28515625" customWidth="1"/>
  </cols>
  <sheetData>
    <row r="1" spans="2:8" ht="62.45" customHeight="1" x14ac:dyDescent="0.2">
      <c r="B1" s="138" t="s">
        <v>230</v>
      </c>
      <c r="C1" s="142"/>
      <c r="D1" s="142"/>
      <c r="E1" s="142"/>
      <c r="F1" s="142"/>
      <c r="G1" s="142"/>
      <c r="H1" s="142"/>
    </row>
    <row r="2" spans="2:8" ht="24.95" customHeight="1" x14ac:dyDescent="0.2">
      <c r="B2" s="61">
        <v>1</v>
      </c>
      <c r="C2" s="127" t="s">
        <v>231</v>
      </c>
      <c r="D2" s="140"/>
      <c r="E2" s="128"/>
      <c r="F2" s="128"/>
      <c r="G2" s="128"/>
      <c r="H2" s="129"/>
    </row>
    <row r="3" spans="2:8" ht="45" customHeight="1" x14ac:dyDescent="0.2">
      <c r="B3" s="63" t="s">
        <v>15</v>
      </c>
      <c r="C3" s="65" t="s">
        <v>232</v>
      </c>
      <c r="D3" s="140"/>
      <c r="E3" s="128"/>
      <c r="F3" s="128"/>
      <c r="G3" s="128"/>
      <c r="H3" s="129"/>
    </row>
    <row r="4" spans="2:8" ht="45" customHeight="1" x14ac:dyDescent="0.2">
      <c r="B4" s="63" t="s">
        <v>17</v>
      </c>
      <c r="C4" s="65" t="s">
        <v>233</v>
      </c>
      <c r="D4" s="140"/>
      <c r="E4" s="128"/>
      <c r="F4" s="128"/>
      <c r="G4" s="128"/>
      <c r="H4" s="129"/>
    </row>
    <row r="5" spans="2:8" ht="45" customHeight="1" x14ac:dyDescent="0.2">
      <c r="B5" s="63" t="s">
        <v>19</v>
      </c>
      <c r="C5" s="65" t="s">
        <v>234</v>
      </c>
      <c r="D5" s="140"/>
      <c r="E5" s="128"/>
      <c r="F5" s="128"/>
      <c r="G5" s="128"/>
      <c r="H5" s="129"/>
    </row>
    <row r="6" spans="2:8" ht="45" customHeight="1" x14ac:dyDescent="0.2">
      <c r="B6" s="66" t="s">
        <v>21</v>
      </c>
      <c r="C6" s="67" t="s">
        <v>235</v>
      </c>
      <c r="D6" s="140"/>
      <c r="E6" s="128"/>
      <c r="F6" s="128"/>
      <c r="G6" s="128"/>
      <c r="H6" s="129"/>
    </row>
    <row r="7" spans="2:8" ht="45" customHeight="1" x14ac:dyDescent="0.2">
      <c r="B7" s="66" t="s">
        <v>23</v>
      </c>
      <c r="C7" s="67" t="s">
        <v>236</v>
      </c>
      <c r="D7" s="140"/>
      <c r="E7" s="128"/>
      <c r="F7" s="128"/>
      <c r="G7" s="128"/>
      <c r="H7" s="129"/>
    </row>
    <row r="8" spans="2:8" ht="45" customHeight="1" x14ac:dyDescent="0.2">
      <c r="B8" s="66" t="s">
        <v>25</v>
      </c>
      <c r="C8" s="67" t="s">
        <v>237</v>
      </c>
      <c r="D8" s="140"/>
      <c r="E8" s="128"/>
      <c r="F8" s="128"/>
      <c r="G8" s="128"/>
      <c r="H8" s="129"/>
    </row>
    <row r="9" spans="2:8" ht="45" customHeight="1" x14ac:dyDescent="0.2">
      <c r="B9" s="66" t="s">
        <v>27</v>
      </c>
      <c r="C9" s="67" t="s">
        <v>238</v>
      </c>
      <c r="D9" s="140"/>
      <c r="E9" s="128"/>
      <c r="F9" s="128"/>
      <c r="G9" s="128"/>
      <c r="H9" s="129"/>
    </row>
    <row r="10" spans="2:8" ht="45" customHeight="1" x14ac:dyDescent="0.2">
      <c r="B10" s="77" t="s">
        <v>52</v>
      </c>
      <c r="C10" s="67" t="s">
        <v>239</v>
      </c>
      <c r="D10" s="140"/>
      <c r="E10" s="128"/>
      <c r="F10" s="128"/>
      <c r="G10" s="128"/>
      <c r="H10" s="129"/>
    </row>
    <row r="11" spans="2:8" ht="45" customHeight="1" x14ac:dyDescent="0.2">
      <c r="B11" s="66" t="s">
        <v>55</v>
      </c>
      <c r="C11" s="67" t="s">
        <v>240</v>
      </c>
      <c r="D11" s="140"/>
      <c r="E11" s="128"/>
      <c r="F11" s="128"/>
      <c r="G11" s="128"/>
      <c r="H11" s="129"/>
    </row>
    <row r="12" spans="2:8" ht="45" customHeight="1" x14ac:dyDescent="0.2">
      <c r="B12" s="66" t="s">
        <v>77</v>
      </c>
      <c r="C12" s="67" t="s">
        <v>241</v>
      </c>
      <c r="D12" s="140"/>
      <c r="E12" s="128"/>
      <c r="F12" s="128"/>
      <c r="G12" s="128"/>
      <c r="H12" s="129"/>
    </row>
    <row r="13" spans="2:8" ht="45" customHeight="1" x14ac:dyDescent="0.2">
      <c r="B13" s="66" t="s">
        <v>80</v>
      </c>
      <c r="C13" s="64" t="s">
        <v>242</v>
      </c>
      <c r="D13" s="140"/>
      <c r="E13" s="128"/>
      <c r="F13" s="128"/>
      <c r="G13" s="128"/>
      <c r="H13" s="129"/>
    </row>
    <row r="14" spans="2:8" ht="33.950000000000003" customHeight="1" x14ac:dyDescent="0.2">
      <c r="B14" s="61">
        <v>2</v>
      </c>
      <c r="C14" s="64" t="s">
        <v>243</v>
      </c>
      <c r="D14" s="140"/>
      <c r="E14" s="128"/>
      <c r="F14" s="128"/>
      <c r="G14" s="128"/>
      <c r="H14" s="129"/>
    </row>
    <row r="15" spans="2:8" ht="23.1" customHeight="1" x14ac:dyDescent="0.2">
      <c r="B15" s="143" t="s">
        <v>244</v>
      </c>
      <c r="C15" s="128"/>
      <c r="D15" s="128"/>
      <c r="E15" s="128"/>
      <c r="F15" s="128"/>
      <c r="G15" s="128"/>
      <c r="H15" s="129"/>
    </row>
    <row r="16" spans="2:8" x14ac:dyDescent="0.2">
      <c r="B16" s="32"/>
      <c r="C16" s="32"/>
      <c r="D16" s="32"/>
      <c r="E16" s="32"/>
      <c r="F16" s="32"/>
      <c r="G16" s="32"/>
    </row>
    <row r="17" spans="2:8" ht="27.95" customHeight="1" x14ac:dyDescent="0.2">
      <c r="B17" s="144" t="s">
        <v>245</v>
      </c>
      <c r="C17" s="141"/>
      <c r="D17" s="141"/>
      <c r="E17" s="141"/>
      <c r="F17" s="141"/>
      <c r="G17" s="141"/>
      <c r="H17" s="141"/>
    </row>
    <row r="18" spans="2:8" x14ac:dyDescent="0.2">
      <c r="D18" s="32"/>
      <c r="E18" s="32"/>
      <c r="F18" s="32"/>
      <c r="G18" s="32"/>
    </row>
  </sheetData>
  <pageMargins left="0.25" right="0.25"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Sheet2</vt:lpstr>
      <vt:lpstr>Sheet3</vt:lpstr>
      <vt:lpstr>Sheet4</vt:lpstr>
      <vt:lpstr>Sheet5</vt:lpstr>
      <vt:lpstr>Sheet6</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 D SAHOO</cp:lastModifiedBy>
  <cp:lastPrinted>2023-08-12T05:12:27Z</cp:lastPrinted>
  <dcterms:created xsi:type="dcterms:W3CDTF">2010-06-21T07:17:39Z</dcterms:created>
  <dcterms:modified xsi:type="dcterms:W3CDTF">2023-08-16T14:07:22Z</dcterms:modified>
</cp:coreProperties>
</file>